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Grupy\DH\3_Środki zagraniczne\4_FENIKS_2021-2027\4. Nabory\FENX.02.04.02_ZNI_24\1. Dokumentacja nabór\4. 2024 10 18\Zał. 6 RWP LS II Etap\"/>
    </mc:Choice>
  </mc:AlternateContent>
  <xr:revisionPtr revIDLastSave="0" documentId="13_ncr:1_{DFA4D61C-F1D7-4516-B055-A4887C82B478}" xr6:coauthVersionLast="47" xr6:coauthVersionMax="47" xr10:uidLastSave="{00000000-0000-0000-0000-000000000000}"/>
  <bookViews>
    <workbookView xWindow="-108" yWindow="-108" windowWidth="23256" windowHeight="12576" firstSheet="3" activeTab="3" xr2:uid="{00000000-000D-0000-FFFF-FFFF00000000}"/>
  </bookViews>
  <sheets>
    <sheet name="I etap oceny strona tytułowa" sheetId="3" state="hidden" r:id="rId1"/>
    <sheet name="etap I oceny - hory - obliga" sheetId="7" state="hidden" r:id="rId2"/>
    <sheet name="etap I oceny - specyfic. oblig." sheetId="4" state="hidden" r:id="rId3"/>
    <sheet name="II etap oceny strona tytułow" sheetId="8" r:id="rId4"/>
    <sheet name="Etap II oceny -horyz oblig tech" sheetId="1" r:id="rId5"/>
    <sheet name="Etap II oceny -horyz oblig fin" sheetId="9" r:id="rId6"/>
    <sheet name="Etap II oceny -horyz oblig ooś" sheetId="10" r:id="rId7"/>
    <sheet name="etap II oceny - horyzont. rank." sheetId="5" r:id="rId8"/>
    <sheet name="etap II oceny - specyfik. rank." sheetId="6" r:id="rId9"/>
    <sheet name="robocze" sheetId="2" r:id="rId10"/>
    <sheet name="Etap II oceny -HZ zbrc robocza" sheetId="11" r:id="rId11"/>
  </sheets>
  <externalReferences>
    <externalReference r:id="rId12"/>
  </externalReferences>
  <definedNames>
    <definedName name="_xlnm.Print_Area" localSheetId="7">'etap II oceny - horyzont. rank.'!$B$2:$J$38</definedName>
    <definedName name="_xlnm.Print_Area" localSheetId="8">'etap II oceny - specyfik. rank.'!$B$2:$J$60</definedName>
    <definedName name="_xlnm.Print_Area" localSheetId="5">'Etap II oceny -horyz oblig fin'!$B$2:$H$37</definedName>
    <definedName name="_xlnm.Print_Area" localSheetId="6">'Etap II oceny -horyz oblig ooś'!$B$2:$H$35</definedName>
    <definedName name="_xlnm.Print_Area" localSheetId="4">'Etap II oceny -horyz oblig tech'!$B$2:$H$56</definedName>
    <definedName name="_xlnm.Print_Area" localSheetId="10">'Etap II oceny -HZ zbrc robocza'!$B$2:$H$56</definedName>
    <definedName name="_xlnm.Print_Area" localSheetId="0">'I etap oceny strona tytułowa'!$B$2:$H$13</definedName>
    <definedName name="_xlnm.Print_Area" localSheetId="3">'II etap oceny strona tytułow'!$B$2:$H$24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8" l="1"/>
  <c r="I60" i="6"/>
  <c r="H60" i="6"/>
  <c r="H52" i="6"/>
  <c r="H45" i="6"/>
  <c r="H40" i="6"/>
  <c r="H37" i="6"/>
  <c r="I31" i="6"/>
  <c r="H31" i="6"/>
  <c r="H13" i="6"/>
  <c r="I11" i="6"/>
  <c r="D5" i="6"/>
  <c r="D4" i="6"/>
  <c r="D3" i="6"/>
  <c r="D5" i="11" l="1"/>
  <c r="D4" i="11"/>
  <c r="D3" i="11"/>
  <c r="D5" i="10"/>
  <c r="D4" i="10"/>
  <c r="D3" i="10"/>
  <c r="D5" i="9"/>
  <c r="D4" i="9"/>
  <c r="D3" i="9"/>
  <c r="I31" i="5" l="1"/>
  <c r="H31" i="5"/>
  <c r="D5" i="1" l="1"/>
  <c r="D4" i="1"/>
  <c r="D3" i="1"/>
  <c r="D4" i="5"/>
  <c r="D5" i="5"/>
  <c r="D3" i="5"/>
  <c r="H16" i="3"/>
  <c r="H18" i="8"/>
  <c r="G25" i="4"/>
  <c r="G23" i="4"/>
  <c r="G18" i="4"/>
  <c r="G16" i="4"/>
  <c r="G14" i="4"/>
  <c r="G8" i="4"/>
  <c r="G12" i="4"/>
  <c r="G10" i="4"/>
  <c r="G60" i="7"/>
  <c r="G53" i="7"/>
  <c r="G42" i="7"/>
  <c r="G35" i="7"/>
  <c r="G30" i="7"/>
  <c r="G22" i="7"/>
  <c r="G15" i="7"/>
  <c r="G8" i="7"/>
  <c r="D5" i="7"/>
  <c r="D4" i="7"/>
  <c r="D3" i="7"/>
  <c r="D5" i="4" l="1"/>
  <c r="D4" i="4"/>
  <c r="D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innformacji podanych w części I WOD (komponent 0023)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0"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35" authorId="0" shapeId="0" xr:uid="{00000000-0006-0000-0100-000007000000}">
      <text>
        <r>
          <rPr>
            <sz val="9"/>
            <color indexed="81"/>
            <rFont val="Tahoma"/>
            <family val="2"/>
            <charset val="238"/>
          </rPr>
          <t xml:space="preserve">Kryterium sprawdzane na podstawie odpowiedzi udzielonych w części I WoD (komponenty nr 0017-0020) oraz aplikacji SKANER </t>
        </r>
      </text>
    </comment>
    <comment ref="H42" authorId="0" shapeId="0" xr:uid="{00000000-0006-0000-0100-000008000000}">
      <text>
        <r>
          <rPr>
            <sz val="9"/>
            <color indexed="81"/>
            <rFont val="Tahoma"/>
            <family val="2"/>
            <charset val="238"/>
          </rPr>
          <t xml:space="preserve">Kryterium weryfikowane na podstawie informacji podanych w części I WOD (komponent 0023),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3" authorId="0" shapeId="0" xr:uid="{00000000-0006-0000-0100-000009000000}">
      <text>
        <r>
          <rPr>
            <sz val="9"/>
            <color indexed="81"/>
            <rFont val="Tahoma"/>
            <family val="2"/>
            <charset val="238"/>
          </rPr>
          <t>Kryterium sprawdzane na podstawie treści WOD - część E i F</t>
        </r>
      </text>
    </comment>
    <comment ref="H60" authorId="0" shapeId="0" xr:uid="{00000000-0006-0000-0100-00000A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3" authorId="0" shapeId="0" xr:uid="{00000000-0006-0000-0100-00000B000000}">
      <text>
        <r>
          <rPr>
            <sz val="9"/>
            <color indexed="81"/>
            <rFont val="Tahoma"/>
            <family val="2"/>
            <charset val="238"/>
          </rPr>
          <t>Kryterium weryfikowane na podstawie odpowiedzi udzielonych w części I WoD (komponenty nr 0005-0006).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65" authorId="0" shapeId="0" xr:uid="{00000000-0006-0000-0100-00000C000000}">
      <text>
        <r>
          <rPr>
            <sz val="9"/>
            <color indexed="81"/>
            <rFont val="Tahoma"/>
            <family val="2"/>
            <charset val="238"/>
          </rPr>
          <t>Kryterium weryfikowane na podstawie odpowiedzi udzielonych w części I WoD (komponenty nr 0007-0008).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11" authorId="0" shapeId="0" xr:uid="{00000000-0006-0000-0200-000001000000}">
      <text>
        <r>
          <rPr>
            <sz val="9"/>
            <color indexed="81"/>
            <rFont val="Tahoma"/>
            <family val="2"/>
            <charset val="238"/>
          </rPr>
          <t>Weryfikowane na podstawie załącznika nr 8 do Regulaminu wyboru projektów.</t>
        </r>
      </text>
    </comment>
    <comment ref="H12" authorId="1" shapeId="0" xr:uid="{00000000-0006-0000-0200-000002000000}">
      <text>
        <r>
          <rPr>
            <sz val="9"/>
            <color indexed="81"/>
            <rFont val="Tahoma"/>
            <family val="2"/>
            <charset val="238"/>
          </rPr>
          <t>Kryterium weryfikowane na podstawie informacji zawartych w części I WOD (komponent 0022) oraz załącznika nr 12 pkt A i B do WOD.</t>
        </r>
      </text>
    </comment>
    <comment ref="H14" authorId="1" shapeId="0" xr:uid="{00000000-0006-0000-0200-000003000000}">
      <text>
        <r>
          <rPr>
            <sz val="9"/>
            <color indexed="81"/>
            <rFont val="Tahoma"/>
            <family val="2"/>
            <charset val="238"/>
          </rPr>
          <t>Kryterium weryfikowane na podstawie informacji zawartych w części I WOD (komponent 0022) oraz załącznika nr 12 pkt A i B do WOD.</t>
        </r>
      </text>
    </comment>
    <comment ref="H16" authorId="1" shapeId="0" xr:uid="{00000000-0006-0000-0200-000004000000}">
      <text>
        <r>
          <rPr>
            <sz val="9"/>
            <color indexed="81"/>
            <rFont val="Tahoma"/>
            <family val="2"/>
            <charset val="238"/>
          </rPr>
          <t>Kryterium weryfikowane na podstawie informacji zawartych w części I WOD (komponent 0022) oraz załącznika nr 12 pkt A i B do WOD.</t>
        </r>
      </text>
    </comment>
    <comment ref="H18" authorId="1" shapeId="0" xr:uid="{00000000-0006-0000-0200-000005000000}">
      <text>
        <r>
          <rPr>
            <sz val="9"/>
            <color indexed="81"/>
            <rFont val="Tahoma"/>
            <family val="2"/>
            <charset val="238"/>
          </rPr>
          <t>Kryterium weryfikowane na podstawie informacji zawartych w części I WOD (komponent 0022) oraz załącznika nr 12 pkt A i B do WOD.</t>
        </r>
      </text>
    </comment>
    <comment ref="H23" authorId="1" shapeId="0" xr:uid="{00000000-0006-0000-0200-000006000000}">
      <text>
        <r>
          <rPr>
            <sz val="9"/>
            <color indexed="81"/>
            <rFont val="Tahoma"/>
            <family val="2"/>
            <charset val="238"/>
          </rPr>
          <t>Kryterium weryfikowane na podstawie informacji zawartych w części I WOD (komponent 0022) oraz załącznika nr 12 pkt A i B do WOD.</t>
        </r>
      </text>
    </comment>
    <comment ref="H25" authorId="1" shapeId="0" xr:uid="{00000000-0006-0000-0200-000007000000}">
      <text>
        <r>
          <rPr>
            <sz val="9"/>
            <color indexed="81"/>
            <rFont val="Tahoma"/>
            <family val="2"/>
            <charset val="238"/>
          </rPr>
          <t>Kryterium weryfikowane na podstawie informacji zawartych w części I WOD (komponent 0022) oraz załącznika nr 12 pkt A i B do WOD.</t>
        </r>
      </text>
    </comment>
    <comment ref="H27" authorId="1" shapeId="0" xr:uid="{00000000-0006-0000-0200-000008000000}">
      <text>
        <r>
          <rPr>
            <sz val="9"/>
            <color indexed="81"/>
            <rFont val="Tahoma"/>
            <family val="2"/>
            <charset val="238"/>
          </rPr>
          <t>Kryterium weryfikowane na podstawie załącznika nr 12 pkt. C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5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500-000002000000}">
      <text>
        <r>
          <rPr>
            <sz val="9"/>
            <color indexed="81"/>
            <rFont val="Tahoma"/>
            <family val="2"/>
            <charset val="238"/>
          </rPr>
          <t>Ocena w zakresie formalno-prawnym i tecznicznym oraz w zakresie analizy finasowej
Weryfikacja spełnienia kryterium w zakresie formalno-prawnym i technicznym odbywa się na podstawie oświadczeń wnioskodawcy w załączniku nr 15 do WoD.</t>
        </r>
      </text>
    </comment>
    <comment ref="H18" authorId="1" shapeId="0" xr:uid="{00000000-0006-0000-0500-000003000000}">
      <text>
        <r>
          <rPr>
            <sz val="9"/>
            <color indexed="81"/>
            <rFont val="Tahoma"/>
            <family val="2"/>
            <charset val="238"/>
          </rPr>
          <t>Ocena w  zakresie analizy finansowej</t>
        </r>
        <r>
          <rPr>
            <b/>
            <sz val="9"/>
            <color indexed="81"/>
            <rFont val="Tahoma"/>
            <family val="2"/>
            <charset val="238"/>
          </rPr>
          <t xml:space="preserve">
</t>
        </r>
        <r>
          <rPr>
            <sz val="9"/>
            <color indexed="81"/>
            <rFont val="Tahoma"/>
            <family val="2"/>
            <charset val="238"/>
          </rPr>
          <t xml:space="preserve">
Kryterium sprawdzane na podstawie odpowiedzi udzielonych w treści WoD i w  SW.</t>
        </r>
      </text>
    </comment>
    <comment ref="H20" authorId="1" shapeId="0" xr:uid="{00000000-0006-0000-0500-000004000000}">
      <text>
        <r>
          <rPr>
            <sz val="9"/>
            <color indexed="81"/>
            <rFont val="Tahoma"/>
            <family val="2"/>
            <charset val="238"/>
          </rPr>
          <t xml:space="preserve">Ocena w zakresie formalno-prawnym i tecznicznym oraz w zakresie analizy finasowej.
Kryterium sprawdzane na podstawie odpowiedzi udzielonych w treści WoD i w  SW.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600-000002000000}">
      <text>
        <r>
          <rPr>
            <sz val="9"/>
            <color indexed="81"/>
            <rFont val="Tahoma"/>
            <family val="2"/>
            <charset val="238"/>
          </rPr>
          <t xml:space="preserve">Ocena w zakresie zgodności z prawe ochrony środowiska
Kryterium oceniane na podstawie informacji podanych w załaczniku nr 4 do WoD
</t>
        </r>
      </text>
    </comment>
    <comment ref="H18" authorId="1" shapeId="0" xr:uid="{00000000-0006-0000-0600-000003000000}">
      <text>
        <r>
          <rPr>
            <sz val="9"/>
            <color indexed="81"/>
            <rFont val="Tahoma"/>
            <family val="2"/>
            <charset val="238"/>
          </rPr>
          <t xml:space="preserve">Ocena w zakresie zgodności z prawe ochrony środowiska
Kryterium sprawdzane na podstawie Zał. 4  do WoD
</t>
        </r>
      </text>
    </comment>
    <comment ref="H22" authorId="1" shapeId="0" xr:uid="{00000000-0006-0000-0600-000004000000}">
      <text>
        <r>
          <rPr>
            <sz val="9"/>
            <color indexed="81"/>
            <rFont val="Tahoma"/>
            <family val="2"/>
            <charset val="238"/>
          </rPr>
          <t xml:space="preserve">Ocena w zakresie zgodności z prawe ochrony środowiska
Kryterium sprawdzane na podstawie Zał. 4  do WoD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J9" authorId="0" shapeId="0" xr:uid="{00000000-0006-0000-0700-000001000000}">
      <text>
        <r>
          <rPr>
            <sz val="9"/>
            <color indexed="81"/>
            <rFont val="Tahoma"/>
            <family val="2"/>
            <charset val="238"/>
          </rPr>
          <t>Kryterium weryfikowane na podstawie informacji zawartych w Zał. Nr 4 do WoD i SW</t>
        </r>
      </text>
    </comment>
    <comment ref="J11" authorId="1" shapeId="0" xr:uid="{00000000-0006-0000-0700-000002000000}">
      <text>
        <r>
          <rPr>
            <sz val="9"/>
            <color indexed="81"/>
            <rFont val="Tahoma"/>
            <family val="2"/>
            <charset val="238"/>
          </rPr>
          <t>Kryterium weryfikowane na podstawie informacji zawartych w części I WoD</t>
        </r>
      </text>
    </comment>
    <comment ref="J13" authorId="0" shapeId="0" xr:uid="{00000000-0006-0000-0700-000003000000}">
      <text>
        <r>
          <rPr>
            <sz val="9"/>
            <color indexed="81"/>
            <rFont val="Tahoma"/>
            <family val="2"/>
            <charset val="238"/>
          </rPr>
          <t>Kryterium weryfikowane na podstawie informacji zawartych w części I WoD</t>
        </r>
      </text>
    </comment>
    <comment ref="J15" authorId="1" shapeId="0" xr:uid="{00000000-0006-0000-0700-000004000000}">
      <text>
        <r>
          <rPr>
            <sz val="9"/>
            <color indexed="81"/>
            <rFont val="Tahoma"/>
            <family val="2"/>
            <charset val="238"/>
          </rPr>
          <t>Kryterium weryfikowane na podstawie informacji zawartych w części I WoD</t>
        </r>
      </text>
    </comment>
    <comment ref="J17" authorId="0" shapeId="0" xr:uid="{00000000-0006-0000-0700-000005000000}">
      <text>
        <r>
          <rPr>
            <sz val="9"/>
            <color indexed="81"/>
            <rFont val="Tahoma"/>
            <family val="2"/>
            <charset val="238"/>
          </rPr>
          <t>Kryterium weryfikowane na podstawie informacji zawartych w części I WoD</t>
        </r>
      </text>
    </comment>
    <comment ref="J19" authorId="1" shapeId="0" xr:uid="{00000000-0006-0000-0700-000006000000}">
      <text>
        <r>
          <rPr>
            <sz val="9"/>
            <color indexed="81"/>
            <rFont val="Tahoma"/>
            <family val="2"/>
            <charset val="238"/>
          </rPr>
          <t>Kryterium weryfikowane na podstawie informacji zawartych w części I WoD</t>
        </r>
      </text>
    </comment>
    <comment ref="J21" authorId="1" shapeId="0" xr:uid="{00000000-0006-0000-0700-000007000000}">
      <text>
        <r>
          <rPr>
            <sz val="9"/>
            <color indexed="81"/>
            <rFont val="Tahoma"/>
            <family val="2"/>
            <charset val="238"/>
          </rPr>
          <t>Kryterium weryfikowane na podstawie informacji zawartych w części I WoD</t>
        </r>
      </text>
    </comment>
    <comment ref="J23" authorId="1" shapeId="0" xr:uid="{00000000-0006-0000-0700-000008000000}">
      <text>
        <r>
          <rPr>
            <sz val="9"/>
            <color indexed="81"/>
            <rFont val="Tahoma"/>
            <family val="2"/>
            <charset val="238"/>
          </rPr>
          <t>Kryterium weryfikowane na podstawie informacji zawartych w części I WoD</t>
        </r>
      </text>
    </comment>
    <comment ref="J25" authorId="1" shapeId="0" xr:uid="{00000000-0006-0000-0700-000009000000}">
      <text>
        <r>
          <rPr>
            <sz val="9"/>
            <color indexed="81"/>
            <rFont val="Tahoma"/>
            <family val="2"/>
            <charset val="238"/>
          </rPr>
          <t>Kryterium weryfikowane na podstawie informacji zawartych w części G WOD (źródła finansowania) i informacji zawartych w części I WoD</t>
        </r>
      </text>
    </comment>
    <comment ref="J27" authorId="1" shapeId="0" xr:uid="{00000000-0006-0000-0700-00000A000000}">
      <text>
        <r>
          <rPr>
            <sz val="9"/>
            <color indexed="81"/>
            <rFont val="Tahoma"/>
            <family val="2"/>
            <charset val="238"/>
          </rPr>
          <t>Kryterium weryfikowane na podstawie informacji zawartych w części I WoD</t>
        </r>
      </text>
    </comment>
    <comment ref="J29" authorId="0" shapeId="0" xr:uid="{00000000-0006-0000-0700-00000B000000}">
      <text>
        <r>
          <rPr>
            <sz val="9"/>
            <color indexed="81"/>
            <rFont val="Tahoma"/>
            <family val="2"/>
            <charset val="238"/>
          </rPr>
          <t>Kryterium weryfikowane na podstawie informacji zawartych w części I WoD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A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A00-000002000000}">
      <text>
        <r>
          <rPr>
            <sz val="9"/>
            <color indexed="81"/>
            <rFont val="Tahoma"/>
            <family val="2"/>
            <charset val="238"/>
          </rPr>
          <t>Ocena w zakresie pomocy publicznej</t>
        </r>
      </text>
    </comment>
    <comment ref="H18" authorId="1" shapeId="0" xr:uid="{00000000-0006-0000-0A00-000003000000}">
      <text>
        <r>
          <rPr>
            <sz val="9"/>
            <color indexed="81"/>
            <rFont val="Tahoma"/>
            <family val="2"/>
            <charset val="238"/>
          </rPr>
          <t>Ocena w zakresie formalno-prawnym i tecznicznym oraz w zakresie analizy finasowej
Weryfikacja spełnienia kryterium w zakresie formalno-prawnym i technicznym odbywa się na podstawie oświadczeń wnioskodawcy w załączniku nr 15 do WoD.</t>
        </r>
      </text>
    </comment>
    <comment ref="H20" authorId="1" shapeId="0" xr:uid="{00000000-0006-0000-0A00-000004000000}">
      <text>
        <r>
          <rPr>
            <sz val="9"/>
            <color indexed="81"/>
            <rFont val="Tahoma"/>
            <family val="2"/>
            <charset val="238"/>
          </rPr>
          <t>Ocena w  zakresie analizy finansowej</t>
        </r>
        <r>
          <rPr>
            <b/>
            <sz val="9"/>
            <color indexed="81"/>
            <rFont val="Tahoma"/>
            <family val="2"/>
            <charset val="238"/>
          </rPr>
          <t xml:space="preserve">
</t>
        </r>
        <r>
          <rPr>
            <sz val="9"/>
            <color indexed="81"/>
            <rFont val="Tahoma"/>
            <family val="2"/>
            <charset val="238"/>
          </rPr>
          <t xml:space="preserve">
Kryterium sprawdzane na podstawie odpowiedzi udzielonych w treści WoD i w  SW.</t>
        </r>
      </text>
    </comment>
    <comment ref="H22" authorId="1" shapeId="0" xr:uid="{00000000-0006-0000-0A00-000005000000}">
      <text>
        <r>
          <rPr>
            <sz val="9"/>
            <color indexed="81"/>
            <rFont val="Tahoma"/>
            <family val="2"/>
            <charset val="238"/>
          </rPr>
          <t xml:space="preserve">Ocena w zakresie formalno-prawnym i tecznicznym oraz w zakresie analizy finasowej.
Kryterium sprawdzane na podstawie odpowiedzi udzielonych w treści WoD i w  SW.
</t>
        </r>
      </text>
    </comment>
    <comment ref="H37" authorId="1" shapeId="0" xr:uid="{00000000-0006-0000-0A00-000006000000}">
      <text>
        <r>
          <rPr>
            <sz val="9"/>
            <color indexed="81"/>
            <rFont val="Tahoma"/>
            <family val="2"/>
            <charset val="238"/>
          </rPr>
          <t xml:space="preserve">Ocena w zakresie zgodności z PZP
Kryterium weryfikowane na podstawie informacji podanych w  załączniku nr 12 i 15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40" authorId="1" shapeId="0" xr:uid="{00000000-0006-0000-0A00-000007000000}">
      <text>
        <r>
          <rPr>
            <sz val="9"/>
            <color indexed="81"/>
            <rFont val="Tahoma"/>
            <family val="2"/>
            <charset val="238"/>
          </rPr>
          <t xml:space="preserve">Ocena w zakresie zgodności z prawe ochrony środowiska
Kryterium oceniane na podstawie informacji podanych w załaczniku nr 4 do WoD
</t>
        </r>
      </text>
    </comment>
    <comment ref="H42" authorId="1" shapeId="0" xr:uid="{00000000-0006-0000-0A00-000008000000}">
      <text>
        <r>
          <rPr>
            <sz val="9"/>
            <color indexed="81"/>
            <rFont val="Tahoma"/>
            <family val="2"/>
            <charset val="238"/>
          </rPr>
          <t xml:space="preserve">Ocena w zakresie zgodności z prawe ochrony środowiska
Kryterium sprawdzane na podstawie Zał. 4  do WoD
</t>
        </r>
      </text>
    </comment>
    <comment ref="H44" authorId="1" shapeId="0" xr:uid="{00000000-0006-0000-0A00-000009000000}">
      <text>
        <r>
          <rPr>
            <sz val="9"/>
            <color indexed="81"/>
            <rFont val="Tahoma"/>
            <family val="2"/>
            <charset val="238"/>
          </rPr>
          <t xml:space="preserve">Ocena w zakresie zgodności z prawe ochrony środowiska
Kryterium sprawdzane na podstawie Zał. 4  do WoD
</t>
        </r>
      </text>
    </comment>
    <comment ref="H46" authorId="1" shapeId="0" xr:uid="{00000000-0006-0000-0A00-00000A000000}">
      <text>
        <r>
          <rPr>
            <sz val="9"/>
            <color indexed="81"/>
            <rFont val="Tahoma"/>
            <family val="2"/>
            <charset val="238"/>
          </rPr>
          <t xml:space="preserve">
Ocena w zakresie formalno-prawnym i tecznicznym
Kryterium sprawdzane na podstawie treści WOD - część E i F</t>
        </r>
      </text>
    </comment>
  </commentList>
</comments>
</file>

<file path=xl/sharedStrings.xml><?xml version="1.0" encoding="utf-8"?>
<sst xmlns="http://schemas.openxmlformats.org/spreadsheetml/2006/main" count="869" uniqueCount="371">
  <si>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</si>
  <si>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</si>
  <si>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</si>
  <si>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</si>
  <si>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</si>
  <si>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</si>
  <si>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</si>
  <si>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</si>
  <si>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</si>
  <si>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</si>
  <si>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</si>
  <si>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</si>
  <si>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</si>
  <si>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</si>
  <si>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</si>
  <si>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</si>
  <si>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</si>
  <si>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</si>
  <si>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</si>
  <si>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</si>
  <si>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</si>
  <si>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</si>
  <si>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</si>
  <si>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</si>
  <si>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</si>
  <si>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</si>
  <si>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</si>
  <si>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</si>
  <si>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</si>
  <si>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</si>
  <si>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</si>
  <si>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</si>
  <si>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</si>
  <si>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</si>
  <si>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</si>
  <si>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</si>
  <si>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</si>
  <si>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</si>
  <si>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</si>
  <si>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</si>
  <si>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</si>
  <si>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</si>
  <si>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</si>
  <si>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</si>
  <si>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</si>
  <si>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</si>
  <si>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</si>
  <si>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</si>
  <si>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</si>
  <si>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</si>
  <si>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</si>
  <si>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</si>
  <si>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</si>
  <si>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</si>
  <si>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</si>
  <si>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</si>
  <si>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</si>
  <si>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</si>
  <si>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</si>
  <si>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</si>
  <si>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</si>
  <si>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</si>
  <si>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</si>
  <si>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</si>
  <si>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</si>
  <si>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</si>
  <si>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</si>
  <si>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</si>
  <si>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</si>
  <si>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</si>
  <si>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</si>
  <si>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</si>
  <si>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</si>
  <si>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</si>
  <si>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</si>
  <si>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</si>
  <si>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</si>
  <si>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</si>
  <si>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</si>
  <si>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</si>
  <si>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</si>
  <si>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</si>
  <si>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</si>
  <si>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</si>
  <si>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</si>
  <si>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</si>
  <si>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</si>
  <si>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</si>
  <si>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</si>
  <si>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</si>
  <si>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</si>
  <si>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</si>
  <si>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</si>
  <si>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</si>
  <si>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</si>
  <si>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</si>
  <si>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</si>
  <si>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</si>
  <si>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</si>
  <si>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</si>
  <si>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</si>
  <si>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</si>
  <si>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</si>
  <si>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</si>
  <si>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</si>
  <si>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</si>
  <si>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</si>
  <si>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</si>
  <si>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</si>
  <si>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</si>
  <si>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</si>
  <si>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</si>
  <si>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</si>
  <si>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</si>
  <si>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</si>
  <si>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</si>
  <si>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</si>
  <si>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</si>
  <si>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</si>
  <si>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</si>
  <si>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</si>
  <si>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</si>
  <si>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</si>
  <si>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</si>
  <si>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</si>
  <si>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</si>
  <si>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</si>
  <si>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</si>
  <si>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</si>
  <si>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</si>
  <si>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</si>
  <si>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</si>
  <si>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</si>
  <si>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</si>
  <si>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</si>
  <si>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</si>
  <si>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Ocena projektu w zakresie horyzontalnych kryteriów rankingujacych</t>
  </si>
  <si>
    <t xml:space="preserve">Suma uzyskanych punktów </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</si>
  <si>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</si>
  <si>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</si>
  <si>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</si>
  <si>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</si>
  <si>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</si>
  <si>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</si>
  <si>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</si>
  <si>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</si>
  <si>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</si>
  <si>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</si>
  <si>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</si>
  <si>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</si>
  <si>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Wnioskodawca nie jest przediębiorstwem w trudnej sytuacji.
- w rozumieniu rozporządzenia Komisji (UE) 651/2014 (Dz. Urz. UE 2014 L 187/1) albo 
-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</si>
  <si>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Czy projekt nie obejmuje działań, które stanowiły część operacji podlegającej przeniesieniu produkcji zgodnie z art. 66 CPR lub które stanowiłyby przeniesienie działalności produkcyjnej zgodnie z art. 65 ust. 1 lit. a) CPR</t>
  </si>
  <si>
    <t>Wilkość miasta</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</si>
  <si>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</si>
  <si>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</si>
  <si>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</si>
  <si>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</si>
  <si>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</si>
  <si>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</si>
  <si>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</si>
  <si>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</si>
  <si>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</si>
  <si>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</si>
  <si>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</si>
  <si>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</si>
  <si>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</si>
  <si>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</si>
  <si>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</si>
  <si>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</si>
  <si>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</si>
  <si>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</si>
  <si>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</si>
  <si>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</si>
  <si>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</si>
  <si>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</si>
  <si>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</si>
  <si>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</si>
  <si>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</si>
  <si>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</si>
  <si>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</si>
  <si>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</si>
  <si>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</si>
  <si>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</si>
  <si>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</si>
  <si>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t>Punktacja</t>
  </si>
  <si>
    <t>Max
punktacja</t>
  </si>
  <si>
    <t>Nazwa kryterium
Definicja kryterium</t>
  </si>
  <si>
    <t>Przygotowanie projektu – gotowość do realizacji inwestycji</t>
  </si>
  <si>
    <t>Czy projekt jest rekomendowany do II etapu oceny?</t>
  </si>
  <si>
    <t>Czy projekt jest rekomendowany do dofinansowania?</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</si>
  <si>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</si>
  <si>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</si>
  <si>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</si>
  <si>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</si>
  <si>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Nr. Kryterium</t>
  </si>
  <si>
    <t>Tryb naboru (konkurencyjny/niekonkurencyjny):</t>
  </si>
  <si>
    <t>konkurencyjny</t>
  </si>
  <si>
    <t>Nr naboru:</t>
  </si>
  <si>
    <t>Pomoc publiczna</t>
  </si>
  <si>
    <t>…</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</si>
  <si>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</si>
  <si>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</si>
  <si>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Definicja kryterium:
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</si>
  <si>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Definicja kryterium:
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</si>
  <si>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</si>
  <si>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Nr kryterium</t>
  </si>
  <si>
    <t>TAK/NIE</t>
  </si>
  <si>
    <t>Czy dofinansowanie projektu nie będzie stanowiło pomocy publicznej w rozumieniu art. 107 ust.  1 TFUE?
„Tak” oznacza „nie będzie stanowiło”, „nie” oznacza „będzie stanowiło”.
Należy wpisać "Tak" gdy:
w zakresie projektu nie przewidziano zakupu odnawiialnych źródeł energii
LUB
w zakresie projektu przewidziano zakup odnawialnych źródeł energii i Wnioskodawca złożył oświadczenie (załacznik nr 17 do WoD), że energia/ciepło uzyskana/-e z odnawialnych źródeł energii sfinasowanych w ramach projektu, będzie/będą wykorzystywana/-e wyłacznie na potrzeby własne Wnioskodawcy/podmiotu upoważnionego do ponoszenia wydatków.</t>
  </si>
  <si>
    <t>TAK/NIE/NIE DOTYCZY</t>
  </si>
  <si>
    <t>12.1</t>
  </si>
  <si>
    <t>12.2</t>
  </si>
  <si>
    <t>12.3</t>
  </si>
  <si>
    <t>12.4</t>
  </si>
  <si>
    <t>12.5</t>
  </si>
  <si>
    <t>12.6</t>
  </si>
  <si>
    <t>12.7</t>
  </si>
  <si>
    <t>12.8</t>
  </si>
  <si>
    <t>12.9</t>
  </si>
  <si>
    <t>12.10</t>
  </si>
  <si>
    <t>12.11</t>
  </si>
  <si>
    <t>12.12</t>
  </si>
  <si>
    <t>12.13</t>
  </si>
  <si>
    <t>Czy we wniosku w sposób dostateczny określono docelowy zakres rzeczowy, cele oraz efekty projektu (w tym określono wymagane parametry potwierdzające spełnienie wymogów prawa)?</t>
  </si>
  <si>
    <t>Czy cele i zakres projektu wynikają z opisu stanu istniejącego oraz zidentyfikowanych niedoborów?</t>
  </si>
  <si>
    <t>Czy opisano, w jaki sposób projekt przyczynia się do usunięcia zidentyfikowanych niedoborów?</t>
  </si>
  <si>
    <t>Czy należycie opisano rozważane warianty realizacji inwestycji?</t>
  </si>
  <si>
    <t>Czy dokonano porównania rozważanych wariantów w oparciu o kryteria techniczne, finansowe, instytucjonalne oraz środowiskowe?</t>
  </si>
  <si>
    <t xml:space="preserve">Czy w przypadku, gdy nie dokonano analizy opcji, uzasadniono, że nie istnieje więcej niż jedno rozwiązanie inwestycyjne? </t>
  </si>
  <si>
    <t>Czy z analizy opcji wynika, że projekt jest najkorzystniejszym możliwym wariantem realizacji przedsięwzięcia?</t>
  </si>
  <si>
    <t>Czy przedstawiono podstawy oszacowania  wysokości kosztów robót budowlano-montażowych, jak i innych kategorii kosztów lub wydatków?</t>
  </si>
  <si>
    <t>Czy studium wykonalności zostało sporządzone zgodnie z Wytycznymi dotyczącymi zagadnień związanych z przygotowaniem projektów inwestycyjnych, w tym hybrydowych na lata 2021-2027 i z wymogami  instrukcji wypełniania wniosku o dofinansowanie?</t>
  </si>
  <si>
    <t xml:space="preserve">Czy we wniosku oraz studium wykonalności opisano istniejący system wodociągowy wraz z parametrami ilościowymi i jakościowymi? </t>
  </si>
  <si>
    <t>Czy wskazano  występujące niedobory i potrzeby w istniejącym systemie wodociągowym w odniesieniu do aglomeracji?</t>
  </si>
  <si>
    <t>Czy poprawnie zidentyfikowano zakres projektu?</t>
  </si>
  <si>
    <t>Czy opisano docelowy stan systemu wodociągowegoi po zakończeniu projektu?</t>
  </si>
  <si>
    <t>16.1</t>
  </si>
  <si>
    <t>16.2</t>
  </si>
  <si>
    <t>16.3</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</si>
  <si>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</si>
  <si>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</si>
  <si>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</si>
  <si>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</si>
  <si>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17.1</t>
  </si>
  <si>
    <t>17.2</t>
  </si>
  <si>
    <t>17.3</t>
  </si>
  <si>
    <t>Czy infrastruktura realizowana w ramach projektu (o przewidywanej trwałości wynoszącej co najmniej pięć lat) jest odporna na zmiany klimatu, tzn. na klimat zmieniony w tym okresie?</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</si>
  <si>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</si>
  <si>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</si>
  <si>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II etap oceny
Ocena projektu w zakresie horyzontalnych kryteriów obligatoryjnych
Obszar oceny: procedury ocen oddziaływania na środowisko z elementami adaptacji do zmian klimatu</t>
  </si>
  <si>
    <t>Czy wniosek spełnia kryteria horyzontalne obligatoryjne w zakresie oceny  procedur ocen oddziaływania na środowisko z elementami adaptacji do zmian klimatu?</t>
  </si>
  <si>
    <t>II etap oceny
Ocena projektu w zakresie horyzontalnych kryteriów obligatoryjnych
Obszar oceny: analiza finansowo – ekonomiczna, w tym analiza kosztów i korzyści (o ile dotyczy)</t>
  </si>
  <si>
    <t>Czy studium wykonalności zostało sporządzone zgodnie z „Zakresem Studium wykonalności” stanowiącym załącznik do Instrukcji wypełniania wniosku o dofinansowanie?</t>
  </si>
  <si>
    <t>Czy analiza finansowa została przeprowadzona zgodnie z Wytycznymi w zakresie zagadnień związanych z przygotowaniem projektów inwestycyjnych na lata 2021-2027 i z wymogami  wskazanymi w Instrukcji wypełniania wniosku o dofinansowanie (tam gdzie dotyczy)?</t>
  </si>
  <si>
    <t>Czy w analizie finansowej wzięta została pod uwagę dostępność cenowa taryf?</t>
  </si>
  <si>
    <t>Czy – w przypadku ograniczenia przychodów związanego z dostępnością cenową taryf – wskazano w analizie trwałości wszystkie źródła przychodów, które pozwolą na osiągnięcie dodatnich przepływów finansowych w każdym roku analizy?</t>
  </si>
  <si>
    <t>Czy poziom dofinansowania nie przekracza max możliwego poziomu dofinansowania dla danego działania?</t>
  </si>
  <si>
    <t>Czy wskaźniki efektywności finansowej i ekonomicznej (jeśli dotyczy) wyliczono zgodnie z Wytycznymi w zakresie zagadnień związanych z przygotowaniem projektów inwestycyjnych na lata 2021-2027?</t>
  </si>
  <si>
    <t>Czy sporządzono analizy wrażliwości, ryzyka, zgodnie z Wytycznymi w zakresie zagadnień związanych z przygotowaniem projektów inwestycyjnych na lata 2021-2027?</t>
  </si>
  <si>
    <t>Czy wniosek spełnia kryteria horyzontalne obligatoryjne w zakresie w zakresie analizy finansowo – ekonomicznej, w tym analizy kosztów i korzyści?</t>
  </si>
  <si>
    <t>II etap oceny
Ocena projektu w zakresie horyzontalnych kryteriów obligatoryjnych
Obszar oceny: ocena techniczna</t>
  </si>
  <si>
    <t>Czy wniosek spełnia kryteria horyzontalne obligatoryjne w zakresie w zakresie oceny technicznej?</t>
  </si>
  <si>
    <t>Czy przedstawiono aktualną oraz przewidywaną po zakończeniu realizacji projektu formę prawną, strukturę własności oraz eksploatacji majątku na terenie objętym projektem i czy potwierdzają one możliwość utrzymania trwałości projektu?</t>
  </si>
  <si>
    <t>18.7</t>
  </si>
  <si>
    <t>18.8</t>
  </si>
  <si>
    <t xml:space="preserve">Czy dla kosztów pośrednich zastosowano stawkę ryczałtową, zgodną z Regulaminem wyboru projektów i czy kwota kosztów pośrednich została prawidłowo wyliczona w odniesieniu do kosztów kwalifikowanych bezpośrednich projektu? </t>
  </si>
  <si>
    <t xml:space="preserve">Czy w koszcie kwalifikowanym bezpośrednim projektu nie zostały uwzględnione koszty określone w Katalogu kosztów pośrednich? </t>
  </si>
  <si>
    <t>Kryterium jest uważane za spełnione jeśli wniosek o dofinansowanie otrzyma ocenę „TAK” w zakresie kryteriów obligatoryjnych horyzontalnych</t>
  </si>
  <si>
    <t>6.2</t>
  </si>
  <si>
    <t>Zgodność projektu z przepisami o pomocy publicznej</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</si>
  <si>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8"/>
        <rFont val="Calibri"/>
        <family val="2"/>
        <charset val="238"/>
        <scheme val="minor"/>
      </rPr>
      <t>Punkty sumują się.</t>
    </r>
  </si>
  <si>
    <r>
      <t xml:space="preserve">1 pkt. - projekt obejmuje elementy edukacyjne
albo
0 pkt. – projekt nie spełnia kryterium
</t>
    </r>
    <r>
      <rPr>
        <b/>
        <sz val="9"/>
        <rFont val="Calibri"/>
        <family val="2"/>
        <charset val="238"/>
        <scheme val="minor"/>
      </rPr>
      <t xml:space="preserve">
Możliwe jest przyznanie maksymalnie 1 pkt. </t>
    </r>
    <r>
      <rPr>
        <sz val="9"/>
        <rFont val="Calibri"/>
        <family val="2"/>
        <charset val="238"/>
        <scheme val="minor"/>
      </rPr>
      <t xml:space="preserve">
</t>
    </r>
  </si>
  <si>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</si>
  <si>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2 pkt. - projekt realizuje przynajmniej jedno z działań przypisanych do danego obszaru Strategii (Policy area).
0 pkt. – projekt nie realizuje żadnego z działań przypisanych do danego obszaru Strategii (Policy area)</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</si>
  <si>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</si>
  <si>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</si>
  <si>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</si>
  <si>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</si>
  <si>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t>
    </r>
    <r>
      <rPr>
        <b/>
        <sz val="9"/>
        <rFont val="Calibri"/>
        <family val="2"/>
        <charset val="238"/>
        <scheme val="minor"/>
      </rPr>
      <t>https://www.gov.pl/web/fundusze-regiony/krajowa-strategia-rozwoju-regionalnego</t>
    </r>
  </si>
  <si>
    <r>
      <t xml:space="preserve">3 pkt. – projekt jest realizowany na obszarze wskazanych OSI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</si>
  <si>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1 pkt. – projekt jest realizowany na obszarze Polski Wschodniej/Śląska
albo
0 pkt. – projekt nie spełnia kryterium
</t>
    </r>
    <r>
      <rPr>
        <b/>
        <sz val="9"/>
        <rFont val="Calibri"/>
        <family val="2"/>
        <charset val="238"/>
        <scheme val="minor"/>
      </rPr>
      <t>Możliwe jest przyznanie maksymalnie 1 pkt.</t>
    </r>
  </si>
  <si>
    <t>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</si>
  <si>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rFont val="Calibri"/>
        <family val="2"/>
        <charset val="238"/>
        <scheme val="minor"/>
      </rPr>
      <t>Możliwe jest przyznanie maksymalnie 2 pkt.</t>
    </r>
    <r>
      <rPr>
        <sz val="9"/>
        <rFont val="Calibri"/>
        <family val="2"/>
        <charset val="238"/>
        <scheme val="minor"/>
      </rPr>
      <t xml:space="preserve">
</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</si>
  <si>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</si>
  <si>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</si>
  <si>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t>
    </r>
    <r>
      <rPr>
        <i/>
        <sz val="9"/>
        <rFont val="Calibri"/>
        <family val="2"/>
        <charset val="238"/>
        <scheme val="minor"/>
      </rPr>
      <t>Komunikacie Komisji do Parlamentu Europejskiego, Rady, Europejskiego Komitetu Ekonomiczno-Społecznego i Komitetu Regionów: Nowy Europejski Bauhaus: piękno, zrównoważoność, wspólnota. com(2021) 573 final.</t>
    </r>
    <r>
      <rPr>
        <sz val="9"/>
        <rFont val="Calibri"/>
        <family val="2"/>
        <charset val="238"/>
        <scheme val="minor"/>
      </rPr>
      <t xml:space="preserve">
</t>
    </r>
  </si>
  <si>
    <r>
      <t xml:space="preserve">1 pkt – projekt realizuje założenia NEB
albo
0 pkt. – projekt nie spełnia kryterium
</t>
    </r>
    <r>
      <rPr>
        <b/>
        <sz val="9"/>
        <rFont val="Calibri"/>
        <family val="2"/>
        <charset val="238"/>
        <scheme val="minor"/>
      </rPr>
      <t xml:space="preserve">
Możliwe jest przyznanie maksymalnie 1 pkt.</t>
    </r>
    <r>
      <rPr>
        <sz val="9"/>
        <rFont val="Calibri"/>
        <family val="2"/>
        <charset val="238"/>
        <scheme val="minor"/>
      </rPr>
      <t xml:space="preserve">
</t>
    </r>
  </si>
  <si>
    <t>Sprawdzane jest, czy projekt realizowany jest w partnerstwie z podmiotami reprezentującymi różne sektory, tj. prywatny, publiczny, pozarządowy.</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</si>
  <si>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rFont val="Calibri"/>
        <family val="2"/>
        <charset val="238"/>
        <scheme val="minor"/>
      </rPr>
      <t xml:space="preserve">
Możliwe jest przyznanie maksymalnie 1 pkt.</t>
    </r>
    <r>
      <rPr>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</si>
  <si>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</si>
  <si>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</si>
  <si>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 xml:space="preserve">Gdy zatrzymanie odpływu i retencjonowanie wód opadowych nastąpi:
4 p. – z 60-100% powierzchni objętej projektem;
3 p. – z 50-59% powierzchni objętej projektem;
2 p. – z 40-49% powierzchni objętej projektem;
1 p. – z 30-39% powierzchni objętej projektem.
</t>
  </si>
  <si>
    <t>Wykorzystanie danych do bilansu wód opadowych</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</si>
  <si>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</si>
  <si>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Punkty w tym kryterium sumują się.</t>
  </si>
  <si>
    <t>dane z kampanii pomiarowej dot. opadów deszczu i poziomów wypełnienia (przepływu) kanałów otwartych, zamkniętych i odbiorników wód opadowych;</t>
  </si>
  <si>
    <t>tak: 1 pkt, 
nie: 0 pkt</t>
  </si>
  <si>
    <t>ortofotomapa i numeryczny model terenu</t>
  </si>
  <si>
    <t>skaning laserowy powierzchni przepuszczalnych lub metod równoważnych oceny przepuszczalności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</si>
  <si>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</si>
  <si>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</si>
  <si>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</si>
  <si>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</si>
  <si>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</si>
  <si>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 xml:space="preserve">Zwiększenie (przyrost) powierzchni zieleni na obszarze projektu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</si>
  <si>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</si>
  <si>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</si>
  <si>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</si>
  <si>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</si>
  <si>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</si>
  <si>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</si>
  <si>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</si>
  <si>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</si>
  <si>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</si>
  <si>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</si>
  <si>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</si>
  <si>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Przyznawane punkty w ramach podkryteriów a) – b) sumują się.</t>
  </si>
  <si>
    <t>a) własność gruntów (uprawomocniona decyzja ZRID i/lub ZRIP oznacza uregulowanie kwestii własności gruntów dla danego zadania);</t>
  </si>
  <si>
    <r>
      <t xml:space="preserve">a) własność gruntów </t>
    </r>
    <r>
      <rPr>
        <b/>
        <sz val="9"/>
        <color rgb="FFFF0000"/>
        <rFont val="Calibri"/>
        <family val="2"/>
        <charset val="238"/>
        <scheme val="minor"/>
      </rPr>
      <t>(łącznie 2 pkt):</t>
    </r>
    <r>
      <rPr>
        <sz val="9"/>
        <color theme="1"/>
        <rFont val="Calibri"/>
        <family val="2"/>
        <charset val="238"/>
        <scheme val="minor"/>
      </rPr>
      <t xml:space="preserve">
2 p. – uregulowana w 100 % (dla projektów punktowych lub obszarowych)
lub
2 p. – uregulowana w 50 % (dla projektów liniowych).</t>
    </r>
  </si>
  <si>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</si>
  <si>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</si>
  <si>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</si>
  <si>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</si>
  <si>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</si>
  <si>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</si>
  <si>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</si>
  <si>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Punkty w ramach powyższego kryterium sumują się.</t>
  </si>
  <si>
    <t>retencja w miejscu opadu – np. w nieckach terenowych, ogrodach deszczowych, zieleń retencyjna, w tym w naturalnych istniejących zagłębieniach i obniżeniach terenu;</t>
  </si>
  <si>
    <t>tak: 4 pkt, 
nie: 0 pkt</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</si>
  <si>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</si>
  <si>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retencja zbiornikowa – zbiorniki retencyjne (budowle hydrotechniczne pomiędzy osiedlami i dzielnicami – jako ostatni element hierarchii):</t>
  </si>
  <si>
    <t>SUMA od a) - c):</t>
  </si>
  <si>
    <t>a) zbiorniki otwarte z infiltracją i zielenią, stawy</t>
  </si>
  <si>
    <t>tak: 3 pkt, 
nie: 0 pkt</t>
  </si>
  <si>
    <t>b) zbiorniki otwarte bez infiltracji i zieleni</t>
  </si>
  <si>
    <t>c) zbiorniki podziemne (ostatni element hierarchii).</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</si>
  <si>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</si>
  <si>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</si>
  <si>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</si>
  <si>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</si>
  <si>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tak: 2 pkt, 
nie: 0 pkt</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</si>
  <si>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</si>
  <si>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</si>
  <si>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</si>
  <si>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</si>
  <si>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</si>
  <si>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</si>
  <si>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</si>
  <si>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</si>
  <si>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</si>
  <si>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</si>
  <si>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</si>
  <si>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</si>
  <si>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</si>
  <si>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</si>
  <si>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</si>
  <si>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Maksymalna możliwa ilość do uzyskania to 78 pkt</t>
  </si>
  <si>
    <t>FENX.02 Wsparcie sektorów energetyka i środowisko z EFRR</t>
  </si>
  <si>
    <t>FENX.02.04 Adaptacja do zmian klimatu, zapobieganie klęskom i katastrofom</t>
  </si>
  <si>
    <t>Wsparcie zrównoważonych systemów gospodarowania wodami opadowymi z udziałem zieleni/zielono-niebieskiej infrastruktury/rozwiązań opartych na naturze</t>
  </si>
  <si>
    <t>FENX.02.04-IW.01-XXXX/24</t>
  </si>
  <si>
    <t>Czy dofinansowanie projektu wiąże się z przyznaniem pomocy publicznej w rozumieniu art. 107 ust.  1 Traktatu o funkcjonowaniu Unii Europejskiej?</t>
  </si>
  <si>
    <t xml:space="preserve">Jeśli w pkt 6.1. zaznaczono TAK, czy wykazano dopuszczalność dofinansowania z przepisami regulującymi udzielanie pomocy publicznej? </t>
  </si>
  <si>
    <t>6.3</t>
  </si>
  <si>
    <t>Jeżeli w pkt 6.1 zaznaczono NIE, czy przedstawiono uzasadnienie, że dofinansowanie projektu nie stanowi pomocy publicznej.</t>
  </si>
  <si>
    <t>Czy dokonano porównania rozważanych wariantów w oparciu o kryteria techniczne, finansowe, instytucjonalne oraz środowiskowe, (uwzględniając także wpływ oraz odporność na zmianę klimatu i zagrożenia związane z klęskami żywiołowymi)?</t>
  </si>
  <si>
    <t>Czy w przypadku, gdy projekt jest etapem większego przedsięwzięcia wykazano, że jest on technicznie i finansowo niezależny oraz cechuje się własną efektywnością?</t>
  </si>
  <si>
    <t xml:space="preserve">Czy potencjalne lub poniesione wydatki kwalifikowalne w ramach projektu spełniają warunki określone w Wytycznych dotyczących kwalifikowalności wydatków na lata 2021-2027 i Regulaminie wyboru projektów? </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</si>
  <si>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</si>
  <si>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2 p. – opracowanie i przyjęcie MPA przez Radę Miasta;
1 p. – przeprowadzenie konsultacji społecznych projektu MPA z uwzględnieniem przedstawicielek/ przedstawicieli grup reprezentujących osoby narażone na dyskryminację – w tym ze względu na płeć, wiek, niepełnosprawność, orientację seksualną i tożsamość płciową oraz rasę, pochodzenie etniczne, religię i światopogląd – i/lub organizacji działających na rzecz powyższych grup społecznych.</t>
  </si>
  <si>
    <r>
      <t xml:space="preserve">Ocenie podlega etap przygotowania MPA Wnioskodawców z grupy pozostałych miast poniżej 100 tys. mieszkańców.
</t>
    </r>
    <r>
      <rPr>
        <b/>
        <sz val="9"/>
        <rFont val="Calibri"/>
        <family val="2"/>
        <charset val="238"/>
        <scheme val="minor"/>
      </rPr>
      <t xml:space="preserve">
</t>
    </r>
  </si>
  <si>
    <t>W celu uzyskania pozytywnej oceny wymagane jest uzyskanie min. 56 punktów.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</si>
</sst>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3"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indexed="81"/>
      <name val="Tahoma"/>
      <family val="2"/>
      <charset val="238"/>
    </font>
    <font>
      <sz val="8"/>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b/>
      <sz val="9"/>
      <color indexed="81"/>
      <name val="Tahoma"/>
      <family val="2"/>
      <charset val="238"/>
    </font>
    <font>
      <b/>
      <sz val="14"/>
      <color theme="0"/>
      <name val="Open sans"/>
      <family val="2"/>
    </font>
    <font>
      <b/>
      <sz val="11"/>
      <name val="Open sans"/>
      <family val="2"/>
    </font>
    <font>
      <b/>
      <sz val="12"/>
      <color theme="1"/>
      <name val="Open sans"/>
      <family val="2"/>
    </font>
    <font>
      <b/>
      <sz val="11"/>
      <color theme="1"/>
      <name val="Open sans"/>
      <family val="2"/>
    </font>
    <font>
      <sz val="10"/>
      <color theme="1"/>
      <name val="Open sans"/>
      <family val="2"/>
    </font>
    <font>
      <sz val="11"/>
      <color theme="1"/>
      <name val="Open sans"/>
      <family val="2"/>
    </font>
    <font>
      <b/>
      <sz val="10"/>
      <name val="Open sans"/>
      <family val="2"/>
    </font>
    <font>
      <sz val="8"/>
      <name val="Open sans"/>
      <family val="2"/>
    </font>
    <font>
      <sz val="12"/>
      <name val="Open sans"/>
      <family val="2"/>
    </font>
    <font>
      <b/>
      <sz val="14"/>
      <color theme="1"/>
      <name val="Open Sans"/>
      <family val="2"/>
    </font>
    <font>
      <sz val="9"/>
      <color theme="1"/>
      <name val="Open Sans"/>
      <family val="2"/>
    </font>
    <font>
      <b/>
      <sz val="9"/>
      <color theme="1"/>
      <name val="Open Sans"/>
      <family val="2"/>
    </font>
    <font>
      <sz val="11"/>
      <color rgb="FFFF0000"/>
      <name val="Open Sans"/>
      <family val="2"/>
    </font>
    <font>
      <sz val="9"/>
      <name val="Open Sans"/>
      <family val="2"/>
    </font>
    <font>
      <sz val="11"/>
      <name val="Open Sans"/>
      <family val="2"/>
    </font>
    <font>
      <b/>
      <sz val="14"/>
      <name val="Open Sans"/>
      <family val="2"/>
    </font>
    <font>
      <b/>
      <sz val="10"/>
      <color theme="1"/>
      <name val="Open Sans"/>
      <family val="2"/>
    </font>
    <font>
      <b/>
      <sz val="8"/>
      <name val="Calibri"/>
      <family val="2"/>
      <charset val="238"/>
      <scheme val="minor"/>
    </font>
    <font>
      <b/>
      <sz val="9"/>
      <name val="Calibri"/>
      <family val="2"/>
      <charset val="238"/>
      <scheme val="minor"/>
    </font>
    <font>
      <i/>
      <sz val="9"/>
      <name val="Calibri"/>
      <family val="2"/>
      <charset val="238"/>
      <scheme val="minor"/>
    </font>
    <font>
      <b/>
      <sz val="10"/>
      <color theme="1"/>
      <name val="Calibri"/>
      <family val="2"/>
      <charset val="238"/>
      <scheme val="minor"/>
    </font>
    <font>
      <b/>
      <sz val="9"/>
      <color rgb="FFFF0000"/>
      <name val="Calibri"/>
      <family val="2"/>
      <charset val="238"/>
      <scheme val="minor"/>
    </font>
    <font>
      <b/>
      <sz val="9"/>
      <color theme="1"/>
      <name val="Calibri"/>
      <family val="2"/>
      <charset val="238"/>
      <scheme val="minor"/>
    </font>
    <font>
      <i/>
      <sz val="9"/>
      <color theme="1"/>
      <name val="Calibri"/>
      <family val="2"/>
      <charset val="238"/>
      <scheme val="minor"/>
    </font>
    <font>
      <i/>
      <sz val="10"/>
      <color theme="1"/>
      <name val="Calibri"/>
      <family val="2"/>
      <charset val="238"/>
      <scheme val="minor"/>
    </font>
    <font>
      <b/>
      <sz val="12"/>
      <name val="Calibri"/>
      <family val="2"/>
      <charset val="238"/>
      <scheme val="minor"/>
    </font>
    <font>
      <b/>
      <sz val="11"/>
      <color rgb="FFFF0000"/>
      <name val="Open sans"/>
      <family val="2"/>
    </font>
    <font>
      <sz val="9"/>
      <color rgb="FFFF0000"/>
      <name val="Open sans"/>
      <family val="2"/>
    </font>
    <font>
      <sz val="11"/>
      <color rgb="FFFF0000"/>
      <name val="Calibri"/>
      <family val="2"/>
      <charset val="238"/>
      <scheme val="minor"/>
    </font>
    <font>
      <b/>
      <sz val="9"/>
      <color rgb="FFFF0000"/>
      <name val="Open sans"/>
      <family val="2"/>
    </font>
    <font>
      <sz val="9"/>
      <color rgb="FFFF0000"/>
      <name val="Open Sans"/>
      <charset val="238"/>
    </font>
    <font>
      <sz val="9"/>
      <color theme="1"/>
      <name val="Open Sans"/>
      <charset val="238"/>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491">
    <xf numFmtId="0" fontId="0" fillId="0" borderId="0" xfId="0"/>
    <xf numFmtId="0" fontId="0" fillId="0" borderId="0" xfId="0" applyAlignment="1">
      <alignment horizontal="center" vertical="center"/>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7" fillId="5" borderId="60" xfId="0" applyFont="1" applyFill="1" applyBorder="1" applyAlignment="1">
      <alignment horizontal="center" vertical="center"/>
    </xf>
    <xf numFmtId="0" fontId="0" fillId="0" borderId="48" xfId="0" applyBorder="1"/>
    <xf numFmtId="0" fontId="24" fillId="4" borderId="30" xfId="0" applyFont="1" applyFill="1" applyBorder="1" applyAlignment="1">
      <alignment horizontal="center" vertical="center"/>
    </xf>
    <xf numFmtId="0" fontId="25" fillId="0" borderId="50" xfId="0" applyFont="1" applyBorder="1" applyAlignment="1">
      <alignment vertical="center" wrapText="1"/>
    </xf>
    <xf numFmtId="0" fontId="22" fillId="4" borderId="15" xfId="0" applyFont="1" applyFill="1" applyBorder="1" applyAlignment="1">
      <alignment horizontal="center" vertical="center" wrapText="1"/>
    </xf>
    <xf numFmtId="0" fontId="25" fillId="0" borderId="29" xfId="0" applyFont="1" applyBorder="1" applyAlignment="1">
      <alignment vertical="center" wrapText="1"/>
    </xf>
    <xf numFmtId="0" fontId="26" fillId="0" borderId="25" xfId="0" applyFont="1" applyBorder="1" applyAlignment="1">
      <alignment horizontal="center" vertical="center"/>
    </xf>
    <xf numFmtId="0" fontId="21" fillId="2" borderId="26"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0" xfId="0" applyFont="1" applyAlignment="1">
      <alignment horizontal="center" vertical="center"/>
    </xf>
    <xf numFmtId="0" fontId="26" fillId="0" borderId="0" xfId="0" applyFont="1"/>
    <xf numFmtId="0" fontId="24" fillId="5" borderId="45" xfId="0" applyFont="1" applyFill="1" applyBorder="1" applyAlignment="1">
      <alignment horizontal="center" vertical="center" wrapText="1"/>
    </xf>
    <xf numFmtId="0" fontId="24" fillId="5" borderId="34" xfId="0" applyFont="1" applyFill="1" applyBorder="1" applyAlignment="1">
      <alignment horizontal="center" vertical="center" wrapText="1"/>
    </xf>
    <xf numFmtId="0" fontId="30" fillId="5" borderId="46" xfId="0" applyFont="1" applyFill="1" applyBorder="1" applyAlignment="1">
      <alignment horizontal="center" vertical="center"/>
    </xf>
    <xf numFmtId="0" fontId="24" fillId="5" borderId="32" xfId="0" applyFont="1" applyFill="1" applyBorder="1" applyAlignment="1">
      <alignment horizontal="center" vertical="center"/>
    </xf>
    <xf numFmtId="0" fontId="24" fillId="6" borderId="30" xfId="0" applyFont="1" applyFill="1" applyBorder="1" applyAlignment="1">
      <alignment horizontal="center" vertical="center"/>
    </xf>
    <xf numFmtId="0" fontId="24" fillId="6" borderId="39" xfId="0" applyFont="1" applyFill="1" applyBorder="1" applyAlignment="1">
      <alignment vertical="center" wrapText="1"/>
    </xf>
    <xf numFmtId="0" fontId="31" fillId="5" borderId="37" xfId="0" applyFont="1" applyFill="1" applyBorder="1" applyAlignment="1">
      <alignment horizontal="center" vertical="center"/>
    </xf>
    <xf numFmtId="0" fontId="26" fillId="0" borderId="10" xfId="0" applyFont="1" applyBorder="1" applyAlignment="1">
      <alignment horizontal="center" vertical="center"/>
    </xf>
    <xf numFmtId="0" fontId="26" fillId="0" borderId="58" xfId="0" applyFont="1" applyBorder="1" applyAlignment="1">
      <alignment vertical="center"/>
    </xf>
    <xf numFmtId="0" fontId="31" fillId="5" borderId="33" xfId="0" applyFont="1" applyFill="1" applyBorder="1" applyAlignment="1">
      <alignment horizontal="center" vertical="center"/>
    </xf>
    <xf numFmtId="0" fontId="26" fillId="0" borderId="53" xfId="0" applyFont="1" applyBorder="1" applyAlignment="1">
      <alignment vertical="center"/>
    </xf>
    <xf numFmtId="0" fontId="32" fillId="5" borderId="60" xfId="0" applyFont="1" applyFill="1" applyBorder="1" applyAlignment="1">
      <alignment horizontal="center" vertical="center"/>
    </xf>
    <xf numFmtId="0" fontId="33" fillId="0" borderId="0" xfId="0" applyFont="1"/>
    <xf numFmtId="0" fontId="24" fillId="5" borderId="37" xfId="0" applyFont="1" applyFill="1" applyBorder="1" applyAlignment="1">
      <alignment horizontal="center" vertical="center"/>
    </xf>
    <xf numFmtId="0" fontId="24" fillId="4" borderId="31" xfId="0" applyFont="1" applyFill="1" applyBorder="1" applyAlignment="1">
      <alignment horizontal="center" vertical="center" wrapText="1"/>
    </xf>
    <xf numFmtId="0" fontId="24" fillId="4" borderId="48" xfId="0"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26" xfId="0" applyFont="1" applyFill="1" applyBorder="1" applyAlignment="1">
      <alignment horizontal="center" vertical="center" wrapText="1"/>
    </xf>
    <xf numFmtId="0" fontId="26" fillId="0" borderId="29" xfId="0" applyFont="1" applyBorder="1" applyAlignment="1">
      <alignment vertical="center"/>
    </xf>
    <xf numFmtId="0" fontId="26" fillId="0" borderId="26" xfId="0" applyFont="1" applyBorder="1" applyAlignment="1">
      <alignment vertical="center"/>
    </xf>
    <xf numFmtId="0" fontId="24" fillId="6" borderId="31" xfId="0" applyFont="1" applyFill="1" applyBorder="1" applyAlignment="1">
      <alignment vertical="center" wrapText="1"/>
    </xf>
    <xf numFmtId="0" fontId="26" fillId="0" borderId="41" xfId="0" applyFont="1" applyBorder="1" applyAlignment="1">
      <alignment vertical="center"/>
    </xf>
    <xf numFmtId="0" fontId="26" fillId="5" borderId="37" xfId="0" applyFont="1" applyFill="1" applyBorder="1" applyAlignment="1">
      <alignment horizontal="center" vertical="center"/>
    </xf>
    <xf numFmtId="0" fontId="26" fillId="5" borderId="40" xfId="0" applyFont="1" applyFill="1" applyBorder="1" applyAlignment="1">
      <alignment horizontal="center" vertical="center"/>
    </xf>
    <xf numFmtId="0" fontId="26" fillId="0" borderId="12" xfId="0" applyFont="1" applyBorder="1" applyAlignment="1">
      <alignment horizontal="center" vertical="center"/>
    </xf>
    <xf numFmtId="0" fontId="26" fillId="0" borderId="63" xfId="0" applyFont="1" applyBorder="1" applyAlignment="1">
      <alignment horizontal="center" vertical="center"/>
    </xf>
    <xf numFmtId="0" fontId="26" fillId="0" borderId="62" xfId="0" applyFont="1" applyBorder="1" applyAlignment="1">
      <alignment vertical="center"/>
    </xf>
    <xf numFmtId="0" fontId="35" fillId="0" borderId="3" xfId="0" applyFont="1" applyBorder="1" applyAlignment="1">
      <alignment horizontal="center" vertical="center" wrapText="1"/>
    </xf>
    <xf numFmtId="0" fontId="35" fillId="0" borderId="2" xfId="0" applyFont="1" applyBorder="1" applyAlignment="1">
      <alignment horizontal="center" vertical="center" wrapText="1"/>
    </xf>
    <xf numFmtId="0" fontId="26" fillId="0" borderId="29" xfId="0" applyFont="1" applyBorder="1"/>
    <xf numFmtId="0" fontId="26" fillId="0" borderId="1" xfId="0" applyFont="1" applyBorder="1" applyAlignment="1">
      <alignment horizontal="center" vertical="center"/>
    </xf>
    <xf numFmtId="0" fontId="24" fillId="7" borderId="25" xfId="0" applyFont="1" applyFill="1" applyBorder="1" applyAlignment="1">
      <alignment horizontal="center" vertical="center"/>
    </xf>
    <xf numFmtId="0" fontId="37" fillId="0" borderId="26" xfId="0" applyFont="1" applyBorder="1" applyAlignment="1">
      <alignment horizontal="center" vertical="center"/>
    </xf>
    <xf numFmtId="0" fontId="7" fillId="0" borderId="10" xfId="0" applyFont="1" applyBorder="1" applyAlignment="1">
      <alignment horizontal="left" vertical="top" wrapText="1"/>
    </xf>
    <xf numFmtId="0" fontId="7" fillId="0" borderId="25" xfId="0" applyFont="1" applyBorder="1" applyAlignment="1">
      <alignment horizontal="left" vertical="top" wrapText="1"/>
    </xf>
    <xf numFmtId="0" fontId="2" fillId="5" borderId="21" xfId="0" applyFont="1" applyFill="1" applyBorder="1" applyAlignment="1">
      <alignment horizontal="center" vertical="center" wrapText="1"/>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37" fillId="5" borderId="32" xfId="0" applyFont="1" applyFill="1" applyBorder="1" applyAlignment="1">
      <alignment horizontal="center" vertical="center"/>
    </xf>
    <xf numFmtId="0" fontId="27" fillId="5" borderId="11" xfId="0" applyFont="1" applyFill="1" applyBorder="1" applyAlignment="1">
      <alignment horizontal="center" vertical="center" wrapText="1"/>
    </xf>
    <xf numFmtId="0" fontId="37" fillId="5" borderId="30" xfId="0" applyFont="1" applyFill="1" applyBorder="1" applyAlignment="1">
      <alignment horizontal="center" vertical="center" wrapText="1"/>
    </xf>
    <xf numFmtId="0" fontId="27" fillId="5" borderId="21" xfId="0" applyFont="1" applyFill="1" applyBorder="1" applyAlignment="1">
      <alignment horizontal="center" vertical="center" wrapText="1"/>
    </xf>
    <xf numFmtId="0" fontId="37" fillId="5" borderId="31" xfId="0" applyFont="1" applyFill="1" applyBorder="1" applyAlignment="1">
      <alignment horizontal="center" vertical="center"/>
    </xf>
    <xf numFmtId="0" fontId="25" fillId="0" borderId="0" xfId="0" applyFont="1"/>
    <xf numFmtId="0" fontId="1" fillId="5" borderId="32" xfId="0" applyFont="1" applyFill="1" applyBorder="1" applyAlignment="1">
      <alignment horizontal="center" vertical="center" wrapText="1"/>
    </xf>
    <xf numFmtId="0" fontId="10"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1" fillId="0" borderId="41" xfId="0" applyFont="1" applyBorder="1" applyAlignment="1">
      <alignment horizontal="center"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7" fillId="0" borderId="0" xfId="0" applyFont="1" applyAlignment="1">
      <alignment vertical="top" wrapText="1"/>
    </xf>
    <xf numFmtId="0" fontId="41" fillId="6" borderId="10"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10" fillId="0" borderId="21" xfId="0" applyFont="1" applyBorder="1" applyAlignment="1">
      <alignment horizontal="center" vertical="center" wrapText="1"/>
    </xf>
    <xf numFmtId="0" fontId="7" fillId="0" borderId="10" xfId="0" applyFont="1" applyBorder="1" applyAlignment="1">
      <alignment vertical="top" wrapText="1"/>
    </xf>
    <xf numFmtId="0" fontId="0" fillId="6" borderId="15" xfId="0" applyFill="1" applyBorder="1" applyAlignment="1">
      <alignment horizontal="left" vertical="center" wrapText="1"/>
    </xf>
    <xf numFmtId="0" fontId="10" fillId="6" borderId="61" xfId="0" applyFont="1" applyFill="1" applyBorder="1" applyAlignment="1">
      <alignment horizontal="center" vertical="center" wrapText="1"/>
    </xf>
    <xf numFmtId="0" fontId="7" fillId="0" borderId="12" xfId="0" applyFont="1" applyBorder="1" applyAlignment="1">
      <alignment vertical="top" wrapText="1"/>
    </xf>
    <xf numFmtId="0" fontId="10" fillId="0" borderId="18" xfId="0" applyFont="1" applyBorder="1" applyAlignment="1">
      <alignment horizontal="center" vertical="center" wrapText="1"/>
    </xf>
    <xf numFmtId="0" fontId="43" fillId="6" borderId="10"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44" fillId="0" borderId="10" xfId="0" applyFont="1" applyBorder="1" applyAlignment="1">
      <alignment horizontal="left" vertical="top" wrapText="1"/>
    </xf>
    <xf numFmtId="0" fontId="45" fillId="0" borderId="3" xfId="0" applyFont="1" applyBorder="1" applyAlignment="1">
      <alignment horizontal="center" vertical="center" wrapText="1"/>
    </xf>
    <xf numFmtId="0" fontId="44" fillId="0" borderId="25" xfId="0" applyFont="1" applyBorder="1" applyAlignment="1">
      <alignment horizontal="left" vertical="top" wrapText="1"/>
    </xf>
    <xf numFmtId="0" fontId="45" fillId="0" borderId="21" xfId="0" applyFont="1" applyBorder="1" applyAlignment="1">
      <alignment horizontal="center" vertical="center" wrapText="1"/>
    </xf>
    <xf numFmtId="0" fontId="1" fillId="7" borderId="25" xfId="0" applyFont="1" applyFill="1" applyBorder="1" applyAlignment="1">
      <alignment horizontal="center" vertical="center"/>
    </xf>
    <xf numFmtId="0" fontId="10" fillId="0" borderId="26" xfId="0" applyFont="1" applyBorder="1" applyAlignment="1">
      <alignment horizontal="center" vertical="center"/>
    </xf>
    <xf numFmtId="0" fontId="37" fillId="5" borderId="45" xfId="0" applyFont="1" applyFill="1" applyBorder="1" applyAlignment="1">
      <alignment horizontal="center" vertical="center" wrapText="1"/>
    </xf>
    <xf numFmtId="0" fontId="37" fillId="5" borderId="34" xfId="0" applyFont="1" applyFill="1" applyBorder="1" applyAlignment="1">
      <alignment horizontal="center" vertical="center" wrapText="1"/>
    </xf>
    <xf numFmtId="0" fontId="37" fillId="5" borderId="46" xfId="0" applyFont="1" applyFill="1" applyBorder="1" applyAlignment="1">
      <alignment horizontal="center" vertical="center"/>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47" fillId="5" borderId="32" xfId="0" applyFont="1" applyFill="1" applyBorder="1" applyAlignment="1">
      <alignment horizontal="center" vertical="center"/>
    </xf>
    <xf numFmtId="0" fontId="47" fillId="6" borderId="30" xfId="0" applyFont="1" applyFill="1" applyBorder="1" applyAlignment="1">
      <alignment horizontal="center" vertical="center"/>
    </xf>
    <xf numFmtId="0" fontId="47" fillId="6" borderId="39" xfId="0" applyFont="1" applyFill="1" applyBorder="1" applyAlignment="1">
      <alignment vertical="center" wrapText="1"/>
    </xf>
    <xf numFmtId="0" fontId="48" fillId="5" borderId="37" xfId="0" applyFont="1" applyFill="1" applyBorder="1" applyAlignment="1">
      <alignment horizontal="center" vertical="center"/>
    </xf>
    <xf numFmtId="0" fontId="48" fillId="0" borderId="1" xfId="0" applyFont="1" applyBorder="1" applyAlignment="1">
      <alignment horizontal="left" vertical="center" wrapText="1"/>
    </xf>
    <xf numFmtId="0" fontId="48" fillId="0" borderId="2" xfId="0" applyFont="1" applyBorder="1" applyAlignment="1">
      <alignment horizontal="left" vertical="center" wrapText="1"/>
    </xf>
    <xf numFmtId="0" fontId="33" fillId="0" borderId="10" xfId="0" applyFont="1" applyBorder="1" applyAlignment="1">
      <alignment horizontal="center" vertical="center"/>
    </xf>
    <xf numFmtId="0" fontId="33" fillId="0" borderId="58" xfId="0" applyFont="1" applyBorder="1" applyAlignment="1">
      <alignment vertical="center"/>
    </xf>
    <xf numFmtId="0" fontId="48" fillId="5" borderId="33" xfId="0" applyFont="1" applyFill="1" applyBorder="1" applyAlignment="1">
      <alignment horizontal="center" vertical="center"/>
    </xf>
    <xf numFmtId="0" fontId="33" fillId="0" borderId="25" xfId="0" applyFont="1" applyBorder="1" applyAlignment="1">
      <alignment horizontal="center" vertical="center"/>
    </xf>
    <xf numFmtId="0" fontId="33" fillId="0" borderId="53" xfId="0" applyFont="1" applyBorder="1" applyAlignment="1">
      <alignment vertical="center"/>
    </xf>
    <xf numFmtId="0" fontId="8" fillId="5" borderId="37" xfId="0" applyFont="1" applyFill="1" applyBorder="1" applyAlignment="1">
      <alignment horizontal="center" vertical="center"/>
    </xf>
    <xf numFmtId="0" fontId="49" fillId="0" borderId="10" xfId="0" applyFont="1" applyBorder="1" applyAlignment="1">
      <alignment horizontal="center" vertical="center"/>
    </xf>
    <xf numFmtId="0" fontId="19" fillId="6" borderId="48" xfId="0" applyFont="1" applyFill="1" applyBorder="1" applyAlignment="1">
      <alignment horizontal="center" vertical="center" wrapText="1"/>
    </xf>
    <xf numFmtId="0" fontId="8" fillId="0" borderId="0" xfId="0" applyFont="1" applyAlignment="1">
      <alignment vertical="top" wrapText="1"/>
    </xf>
    <xf numFmtId="0" fontId="49" fillId="0" borderId="0" xfId="0" applyFont="1"/>
    <xf numFmtId="0" fontId="8" fillId="5" borderId="36" xfId="0" applyFont="1" applyFill="1" applyBorder="1" applyAlignment="1">
      <alignment horizontal="center" vertical="center"/>
    </xf>
    <xf numFmtId="0" fontId="8" fillId="5" borderId="49" xfId="0" applyFont="1" applyFill="1" applyBorder="1" applyAlignment="1">
      <alignment horizontal="center" vertical="center"/>
    </xf>
    <xf numFmtId="0" fontId="50" fillId="5" borderId="60" xfId="0" applyFont="1" applyFill="1" applyBorder="1" applyAlignment="1">
      <alignment horizontal="center" vertical="center"/>
    </xf>
    <xf numFmtId="0" fontId="47" fillId="6" borderId="34" xfId="0" applyFont="1" applyFill="1" applyBorder="1" applyAlignment="1">
      <alignment horizontal="center" vertical="center"/>
    </xf>
    <xf numFmtId="0" fontId="47" fillId="4" borderId="31" xfId="0" applyFont="1" applyFill="1" applyBorder="1" applyAlignment="1">
      <alignment vertical="center" wrapText="1"/>
    </xf>
    <xf numFmtId="0" fontId="47" fillId="4" borderId="48" xfId="0" applyFont="1" applyFill="1" applyBorder="1" applyAlignment="1">
      <alignment vertical="center" wrapText="1"/>
    </xf>
    <xf numFmtId="0" fontId="47" fillId="4" borderId="26" xfId="0" applyFont="1" applyFill="1" applyBorder="1" applyAlignment="1">
      <alignment vertical="center" wrapText="1"/>
    </xf>
    <xf numFmtId="0" fontId="48" fillId="0" borderId="3" xfId="0" applyFont="1" applyBorder="1" applyAlignment="1">
      <alignment horizontal="left" vertical="center" wrapText="1"/>
    </xf>
    <xf numFmtId="0" fontId="51" fillId="5" borderId="36" xfId="0" applyFont="1" applyFill="1" applyBorder="1" applyAlignment="1">
      <alignment horizontal="center" vertical="center"/>
    </xf>
    <xf numFmtId="0" fontId="51" fillId="5" borderId="60" xfId="0" applyFont="1" applyFill="1" applyBorder="1" applyAlignment="1">
      <alignment horizontal="center" vertical="center"/>
    </xf>
    <xf numFmtId="0" fontId="52" fillId="5" borderId="37" xfId="0" applyFont="1" applyFill="1" applyBorder="1" applyAlignment="1">
      <alignment horizontal="center" vertical="center"/>
    </xf>
    <xf numFmtId="0" fontId="31" fillId="0" borderId="10" xfId="0" applyFont="1" applyBorder="1" applyAlignment="1">
      <alignment horizontal="center" vertical="center"/>
    </xf>
    <xf numFmtId="0" fontId="51" fillId="5" borderId="37" xfId="0" applyFont="1" applyFill="1" applyBorder="1" applyAlignment="1">
      <alignment horizontal="center" vertical="center"/>
    </xf>
    <xf numFmtId="0" fontId="48" fillId="0" borderId="10" xfId="0" applyFont="1" applyBorder="1" applyAlignment="1">
      <alignment horizontal="center" vertical="center"/>
    </xf>
    <xf numFmtId="0" fontId="47" fillId="4" borderId="48" xfId="0" applyFont="1" applyFill="1" applyBorder="1" applyAlignment="1">
      <alignment horizontal="center" vertical="center" wrapText="1"/>
    </xf>
    <xf numFmtId="0" fontId="47" fillId="4" borderId="41" xfId="0" applyFont="1" applyFill="1" applyBorder="1" applyAlignment="1">
      <alignment horizontal="center" vertical="center" wrapText="1"/>
    </xf>
    <xf numFmtId="0" fontId="47" fillId="4" borderId="29" xfId="0" applyFont="1" applyFill="1" applyBorder="1" applyAlignment="1">
      <alignment horizontal="center" vertical="center" wrapText="1"/>
    </xf>
    <xf numFmtId="0" fontId="33" fillId="0" borderId="10" xfId="0" applyFont="1" applyBorder="1" applyAlignment="1">
      <alignment horizontal="center" vertical="center" wrapText="1"/>
    </xf>
    <xf numFmtId="0" fontId="33" fillId="0" borderId="29" xfId="0" applyFont="1" applyBorder="1" applyAlignment="1">
      <alignment vertical="center"/>
    </xf>
    <xf numFmtId="0" fontId="33" fillId="0" borderId="26" xfId="0" applyFont="1" applyBorder="1" applyAlignment="1">
      <alignment vertical="center"/>
    </xf>
    <xf numFmtId="0" fontId="47" fillId="4" borderId="46" xfId="0" applyFont="1" applyFill="1" applyBorder="1" applyAlignment="1">
      <alignment vertical="center" wrapText="1"/>
    </xf>
    <xf numFmtId="0" fontId="47" fillId="4" borderId="29" xfId="0" applyFont="1" applyFill="1" applyBorder="1" applyAlignment="1">
      <alignment vertical="center" wrapText="1"/>
    </xf>
    <xf numFmtId="0" fontId="47" fillId="6" borderId="46" xfId="0" applyFont="1" applyFill="1" applyBorder="1" applyAlignment="1">
      <alignment horizontal="center" vertical="center" wrapText="1"/>
    </xf>
    <xf numFmtId="0" fontId="47" fillId="6" borderId="31" xfId="0" applyFont="1" applyFill="1" applyBorder="1" applyAlignment="1">
      <alignment vertical="center" wrapText="1"/>
    </xf>
    <xf numFmtId="0" fontId="33" fillId="0" borderId="41" xfId="0" applyFont="1" applyBorder="1" applyAlignment="1">
      <alignment vertical="center"/>
    </xf>
    <xf numFmtId="0" fontId="47" fillId="4" borderId="46" xfId="0" applyFont="1" applyFill="1" applyBorder="1" applyAlignment="1">
      <alignment horizontal="center" vertical="center" wrapText="1"/>
    </xf>
    <xf numFmtId="0" fontId="47" fillId="5" borderId="37" xfId="0" applyFont="1" applyFill="1" applyBorder="1" applyAlignment="1">
      <alignment horizontal="center" vertical="center"/>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9" fillId="6" borderId="30" xfId="0" applyFont="1" applyFill="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9" fillId="6" borderId="10"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9"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9" fillId="6" borderId="15" xfId="0" applyFont="1" applyFill="1" applyBorder="1" applyAlignment="1">
      <alignment horizontal="left" vertical="center" wrapText="1"/>
    </xf>
    <xf numFmtId="0" fontId="0" fillId="0" borderId="14" xfId="0" applyBorder="1" applyAlignment="1">
      <alignment horizontal="center" vertical="center"/>
    </xf>
    <xf numFmtId="0" fontId="0" fillId="0" borderId="35" xfId="0" applyBorder="1" applyAlignment="1">
      <alignment horizontal="center" vertical="center"/>
    </xf>
    <xf numFmtId="0" fontId="1" fillId="6" borderId="48" xfId="0" applyFont="1" applyFill="1" applyBorder="1" applyAlignment="1">
      <alignment horizontal="center"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9" fillId="6" borderId="57" xfId="0" applyFont="1" applyFill="1" applyBorder="1" applyAlignment="1">
      <alignment horizontal="left" vertical="center" wrapText="1"/>
    </xf>
    <xf numFmtId="0" fontId="19"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8" fillId="0" borderId="19"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34" xfId="0" applyBorder="1" applyAlignment="1">
      <alignment horizontal="center" vertical="center"/>
    </xf>
    <xf numFmtId="0" fontId="19" fillId="6" borderId="11" xfId="0" applyFont="1" applyFill="1" applyBorder="1" applyAlignment="1">
      <alignment horizontal="left" vertical="center" wrapText="1"/>
    </xf>
    <xf numFmtId="0" fontId="9" fillId="0" borderId="21" xfId="0" applyFont="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30"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10" fillId="0" borderId="10" xfId="0" applyFont="1" applyBorder="1" applyAlignment="1">
      <alignment horizontal="left" vertical="center" wrapText="1"/>
    </xf>
    <xf numFmtId="0" fontId="27" fillId="5" borderId="22"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23" xfId="0" applyFont="1" applyFill="1" applyBorder="1" applyAlignment="1">
      <alignment horizontal="center" vertical="center" wrapText="1"/>
    </xf>
    <xf numFmtId="0" fontId="27" fillId="5" borderId="24" xfId="0" applyFont="1" applyFill="1" applyBorder="1" applyAlignment="1">
      <alignment horizontal="center" vertical="center" wrapText="1"/>
    </xf>
    <xf numFmtId="0" fontId="28" fillId="5" borderId="15" xfId="0" applyFont="1" applyFill="1" applyBorder="1" applyAlignment="1">
      <alignment horizontal="left" vertical="center" wrapText="1"/>
    </xf>
    <xf numFmtId="0" fontId="26" fillId="0" borderId="15" xfId="0" applyFont="1" applyBorder="1" applyAlignment="1">
      <alignment horizontal="center" vertical="center" wrapText="1"/>
    </xf>
    <xf numFmtId="0" fontId="26" fillId="0" borderId="56" xfId="0" applyFont="1" applyBorder="1" applyAlignment="1">
      <alignment horizontal="center" vertical="center" wrapText="1"/>
    </xf>
    <xf numFmtId="0" fontId="28" fillId="5" borderId="10" xfId="0" applyFont="1" applyFill="1" applyBorder="1" applyAlignment="1">
      <alignment horizontal="left" vertical="center" wrapText="1"/>
    </xf>
    <xf numFmtId="0" fontId="26" fillId="0" borderId="10" xfId="0" applyFont="1" applyBorder="1" applyAlignment="1">
      <alignment horizontal="center" vertical="center" wrapText="1"/>
    </xf>
    <xf numFmtId="0" fontId="26" fillId="0" borderId="29" xfId="0" applyFont="1" applyBorder="1" applyAlignment="1">
      <alignment horizontal="center" vertical="center" wrapText="1"/>
    </xf>
    <xf numFmtId="0" fontId="28" fillId="5" borderId="25" xfId="0" applyFont="1" applyFill="1" applyBorder="1" applyAlignment="1">
      <alignment horizontal="left" vertical="center" wrapText="1"/>
    </xf>
    <xf numFmtId="0" fontId="29" fillId="0" borderId="25" xfId="0" applyFont="1" applyBorder="1" applyAlignment="1">
      <alignment horizontal="center" vertical="center" wrapText="1"/>
    </xf>
    <xf numFmtId="0" fontId="29" fillId="0" borderId="26" xfId="0" applyFont="1" applyBorder="1" applyAlignment="1">
      <alignment horizontal="center" vertical="center" wrapText="1"/>
    </xf>
    <xf numFmtId="0" fontId="24" fillId="0" borderId="36" xfId="0" applyFont="1" applyBorder="1" applyAlignment="1">
      <alignment horizontal="left" vertical="center" wrapText="1"/>
    </xf>
    <xf numFmtId="0" fontId="24" fillId="0" borderId="15" xfId="0" applyFont="1" applyBorder="1" applyAlignment="1">
      <alignment horizontal="left" vertical="center" wrapText="1"/>
    </xf>
    <xf numFmtId="0" fontId="24" fillId="0" borderId="37" xfId="0" applyFont="1" applyBorder="1" applyAlignment="1">
      <alignment horizontal="left" vertical="center" wrapText="1"/>
    </xf>
    <xf numFmtId="0" fontId="24" fillId="0" borderId="10" xfId="0" applyFont="1" applyBorder="1" applyAlignment="1">
      <alignment horizontal="left" vertical="center" wrapText="1"/>
    </xf>
    <xf numFmtId="0" fontId="24" fillId="0" borderId="33" xfId="0" applyFont="1" applyBorder="1" applyAlignment="1">
      <alignment horizontal="left" vertical="center"/>
    </xf>
    <xf numFmtId="0" fontId="24" fillId="0" borderId="25" xfId="0" applyFont="1" applyBorder="1" applyAlignment="1">
      <alignment horizontal="left" vertical="center"/>
    </xf>
    <xf numFmtId="0" fontId="27" fillId="5" borderId="27"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8" fillId="5" borderId="30" xfId="0" applyFont="1" applyFill="1" applyBorder="1" applyAlignment="1">
      <alignment horizontal="left"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2" fillId="3" borderId="37" xfId="0" applyFont="1" applyFill="1" applyBorder="1" applyAlignment="1">
      <alignment horizontal="center" vertical="center" wrapText="1"/>
    </xf>
    <xf numFmtId="0" fontId="22" fillId="3" borderId="29" xfId="0" applyFont="1" applyFill="1" applyBorder="1" applyAlignment="1">
      <alignment horizontal="center" vertical="center" wrapText="1"/>
    </xf>
    <xf numFmtId="0" fontId="23" fillId="4" borderId="11" xfId="0" applyFont="1" applyFill="1" applyBorder="1" applyAlignment="1">
      <alignment horizontal="left" vertical="center" wrapText="1"/>
    </xf>
    <xf numFmtId="0" fontId="23" fillId="4" borderId="30" xfId="0" applyFont="1" applyFill="1" applyBorder="1" applyAlignment="1">
      <alignment horizontal="left" vertical="center" wrapText="1"/>
    </xf>
    <xf numFmtId="0" fontId="23" fillId="4" borderId="31" xfId="0" applyFont="1" applyFill="1" applyBorder="1" applyAlignment="1">
      <alignment horizontal="left" vertical="center" wrapText="1"/>
    </xf>
    <xf numFmtId="0" fontId="22" fillId="3" borderId="33"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1" fillId="2" borderId="54"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22" fillId="3" borderId="31"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28" xfId="0" applyFont="1" applyFill="1" applyBorder="1" applyAlignment="1">
      <alignment horizontal="center" vertical="center"/>
    </xf>
    <xf numFmtId="0" fontId="21" fillId="2" borderId="55" xfId="0" applyFont="1" applyFill="1" applyBorder="1" applyAlignment="1">
      <alignment horizontal="center" vertical="center"/>
    </xf>
    <xf numFmtId="0" fontId="48" fillId="0" borderId="1" xfId="0" applyFont="1" applyBorder="1" applyAlignment="1">
      <alignment horizontal="left" vertical="center" wrapText="1"/>
    </xf>
    <xf numFmtId="0" fontId="48" fillId="0" borderId="2" xfId="0" applyFont="1" applyBorder="1" applyAlignment="1">
      <alignment horizontal="left" vertical="center" wrapText="1"/>
    </xf>
    <xf numFmtId="0" fontId="48" fillId="0" borderId="3" xfId="0" applyFont="1" applyBorder="1" applyAlignment="1">
      <alignment horizontal="left" vertical="center" wrapText="1"/>
    </xf>
    <xf numFmtId="0" fontId="8" fillId="0" borderId="10" xfId="0" applyFont="1" applyBorder="1" applyAlignment="1">
      <alignment horizontal="left" vertical="center" wrapText="1"/>
    </xf>
    <xf numFmtId="0" fontId="48" fillId="0" borderId="19" xfId="0" applyFont="1" applyBorder="1" applyAlignment="1">
      <alignment horizontal="left" vertical="center" wrapText="1"/>
    </xf>
    <xf numFmtId="0" fontId="48" fillId="0" borderId="20" xfId="0" applyFont="1" applyBorder="1" applyAlignment="1">
      <alignment horizontal="left" vertical="center" wrapText="1"/>
    </xf>
    <xf numFmtId="0" fontId="48" fillId="0" borderId="21" xfId="0" applyFont="1" applyBorder="1" applyAlignment="1">
      <alignment horizontal="left" vertical="center" wrapText="1"/>
    </xf>
    <xf numFmtId="0" fontId="24" fillId="6" borderId="8" xfId="0" applyFont="1" applyFill="1" applyBorder="1" applyAlignment="1">
      <alignment horizontal="left" vertical="center" wrapText="1"/>
    </xf>
    <xf numFmtId="0" fontId="24" fillId="6" borderId="9" xfId="0" applyFont="1" applyFill="1" applyBorder="1" applyAlignment="1">
      <alignment horizontal="left" vertical="center" wrapText="1"/>
    </xf>
    <xf numFmtId="0" fontId="24" fillId="0" borderId="13" xfId="0" applyFont="1" applyBorder="1" applyAlignment="1">
      <alignment horizontal="left" vertical="center" wrapText="1"/>
    </xf>
    <xf numFmtId="0" fontId="24" fillId="0" borderId="7" xfId="0" applyFont="1" applyBorder="1" applyAlignment="1">
      <alignment horizontal="left" vertical="center" wrapText="1"/>
    </xf>
    <xf numFmtId="0" fontId="24" fillId="0" borderId="6" xfId="0" applyFont="1" applyBorder="1" applyAlignment="1">
      <alignment horizontal="left"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18" xfId="0" applyFont="1" applyBorder="1" applyAlignment="1">
      <alignment horizontal="left" vertical="center" wrapText="1"/>
    </xf>
    <xf numFmtId="0" fontId="47" fillId="6" borderId="8" xfId="0" applyFont="1" applyFill="1" applyBorder="1" applyAlignment="1">
      <alignment horizontal="left" vertical="center" wrapText="1"/>
    </xf>
    <xf numFmtId="0" fontId="47" fillId="6" borderId="9" xfId="0" applyFont="1" applyFill="1" applyBorder="1" applyAlignment="1">
      <alignment horizontal="left" vertical="center" wrapText="1"/>
    </xf>
    <xf numFmtId="0" fontId="47" fillId="6" borderId="11" xfId="0" applyFont="1" applyFill="1" applyBorder="1" applyAlignment="1">
      <alignment horizontal="left" vertical="center" wrapText="1"/>
    </xf>
    <xf numFmtId="0" fontId="21" fillId="2" borderId="3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21" fillId="2" borderId="28" xfId="0" applyFont="1" applyFill="1" applyBorder="1" applyAlignment="1">
      <alignment horizontal="center" vertical="center" wrapText="1"/>
    </xf>
    <xf numFmtId="0" fontId="21" fillId="2" borderId="55" xfId="0" applyFont="1" applyFill="1" applyBorder="1" applyAlignment="1">
      <alignment horizontal="center" vertical="center" wrapText="1"/>
    </xf>
    <xf numFmtId="0" fontId="23" fillId="4" borderId="21" xfId="0" applyFont="1" applyFill="1" applyBorder="1" applyAlignment="1">
      <alignment horizontal="left" vertical="center" wrapText="1"/>
    </xf>
    <xf numFmtId="0" fontId="23" fillId="4" borderId="25" xfId="0" applyFont="1" applyFill="1" applyBorder="1" applyAlignment="1">
      <alignment horizontal="left" vertical="center" wrapText="1"/>
    </xf>
    <xf numFmtId="0" fontId="23" fillId="4" borderId="26"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4" borderId="29" xfId="0" applyFont="1" applyFill="1" applyBorder="1" applyAlignment="1">
      <alignment horizontal="left" vertical="center" wrapText="1"/>
    </xf>
    <xf numFmtId="0" fontId="8" fillId="0" borderId="17" xfId="0" applyFont="1" applyBorder="1" applyAlignment="1">
      <alignment horizontal="left" vertical="center" wrapText="1"/>
    </xf>
    <xf numFmtId="0" fontId="8" fillId="0" borderId="16" xfId="0" applyFont="1" applyBorder="1" applyAlignment="1">
      <alignment horizontal="left" vertical="center" wrapText="1"/>
    </xf>
    <xf numFmtId="0" fontId="8" fillId="0" borderId="18" xfId="0" applyFont="1" applyBorder="1" applyAlignment="1">
      <alignment horizontal="left" vertical="center" wrapText="1"/>
    </xf>
    <xf numFmtId="0" fontId="21" fillId="2" borderId="24" xfId="0" applyFont="1" applyFill="1" applyBorder="1" applyAlignment="1">
      <alignment horizontal="center" vertical="center"/>
    </xf>
    <xf numFmtId="0" fontId="21" fillId="2" borderId="54" xfId="0" applyFont="1" applyFill="1" applyBorder="1" applyAlignment="1">
      <alignment horizontal="center" vertical="center"/>
    </xf>
    <xf numFmtId="0" fontId="22" fillId="5" borderId="43" xfId="0" applyFont="1" applyFill="1" applyBorder="1" applyAlignment="1">
      <alignment horizontal="center" vertical="center" wrapText="1"/>
    </xf>
    <xf numFmtId="0" fontId="22" fillId="5" borderId="28"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48" fillId="0" borderId="17" xfId="0" applyFont="1" applyBorder="1" applyAlignment="1">
      <alignment horizontal="left" vertical="center" wrapText="1"/>
    </xf>
    <xf numFmtId="0" fontId="48" fillId="0" borderId="16" xfId="0" applyFont="1" applyBorder="1" applyAlignment="1">
      <alignment horizontal="left" vertical="center" wrapText="1"/>
    </xf>
    <xf numFmtId="0" fontId="48" fillId="0" borderId="18" xfId="0" applyFont="1" applyBorder="1" applyAlignment="1">
      <alignment horizontal="left" vertical="center" wrapText="1"/>
    </xf>
    <xf numFmtId="0" fontId="24" fillId="6" borderId="11" xfId="0" applyFont="1" applyFill="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47" fillId="6" borderId="34" xfId="0" applyFont="1" applyFill="1" applyBorder="1" applyAlignment="1">
      <alignment horizontal="center" vertical="center"/>
    </xf>
    <xf numFmtId="0" fontId="47" fillId="6" borderId="35" xfId="0" applyFont="1" applyFill="1" applyBorder="1" applyAlignment="1">
      <alignment horizontal="center" vertical="center"/>
    </xf>
    <xf numFmtId="0" fontId="47" fillId="4" borderId="46" xfId="0" applyFont="1" applyFill="1" applyBorder="1" applyAlignment="1">
      <alignment horizontal="center" vertical="center" wrapText="1"/>
    </xf>
    <xf numFmtId="0" fontId="47" fillId="4" borderId="47" xfId="0" applyFont="1" applyFill="1" applyBorder="1" applyAlignment="1">
      <alignment horizontal="center" vertical="center" wrapText="1"/>
    </xf>
    <xf numFmtId="0" fontId="47" fillId="5" borderId="45" xfId="0" applyFont="1" applyFill="1" applyBorder="1" applyAlignment="1">
      <alignment horizontal="center" vertical="center"/>
    </xf>
    <xf numFmtId="0" fontId="47" fillId="5" borderId="49" xfId="0" applyFont="1" applyFill="1" applyBorder="1" applyAlignment="1">
      <alignment horizontal="center" vertical="center"/>
    </xf>
    <xf numFmtId="0" fontId="24" fillId="0" borderId="13" xfId="0" applyFont="1" applyBorder="1" applyAlignment="1">
      <alignment horizontal="left" vertical="top" wrapText="1"/>
    </xf>
    <xf numFmtId="0" fontId="24" fillId="0" borderId="7" xfId="0" applyFont="1" applyBorder="1" applyAlignment="1">
      <alignment horizontal="left" vertical="top" wrapText="1"/>
    </xf>
    <xf numFmtId="0" fontId="24" fillId="0" borderId="6" xfId="0" applyFont="1" applyBorder="1" applyAlignment="1">
      <alignment horizontal="left" vertical="top" wrapText="1"/>
    </xf>
    <xf numFmtId="0" fontId="24" fillId="6" borderId="34" xfId="0" applyFont="1" applyFill="1" applyBorder="1" applyAlignment="1">
      <alignment horizontal="center" vertical="center" wrapText="1"/>
    </xf>
    <xf numFmtId="0" fontId="24" fillId="6" borderId="35" xfId="0" applyFont="1" applyFill="1" applyBorder="1" applyAlignment="1">
      <alignment horizontal="center" vertical="center" wrapText="1"/>
    </xf>
    <xf numFmtId="0" fontId="24" fillId="4" borderId="46"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4" fillId="5" borderId="32" xfId="0" applyFont="1" applyFill="1" applyBorder="1" applyAlignment="1">
      <alignment horizontal="center" vertical="center"/>
    </xf>
    <xf numFmtId="0" fontId="24" fillId="5" borderId="33" xfId="0" applyFont="1" applyFill="1" applyBorder="1" applyAlignment="1">
      <alignment horizontal="center" vertical="center"/>
    </xf>
    <xf numFmtId="0" fontId="48" fillId="0" borderId="19" xfId="0" applyFont="1" applyBorder="1" applyAlignment="1">
      <alignment horizontal="left" vertical="top" wrapText="1"/>
    </xf>
    <xf numFmtId="0" fontId="48" fillId="0" borderId="20" xfId="0" applyFont="1" applyBorder="1" applyAlignment="1">
      <alignment horizontal="left" vertical="top" wrapText="1"/>
    </xf>
    <xf numFmtId="0" fontId="48" fillId="0" borderId="21" xfId="0" applyFont="1" applyBorder="1" applyAlignment="1">
      <alignment horizontal="left" vertical="top"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19" xfId="0" applyFont="1" applyBorder="1" applyAlignment="1">
      <alignment horizontal="left" vertical="center" wrapText="1"/>
    </xf>
    <xf numFmtId="0" fontId="31" fillId="0" borderId="20" xfId="0" applyFont="1" applyBorder="1" applyAlignment="1">
      <alignment horizontal="left" vertical="center" wrapText="1"/>
    </xf>
    <xf numFmtId="0" fontId="27" fillId="5" borderId="43"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3" fillId="4" borderId="19" xfId="0" applyFont="1" applyFill="1" applyBorder="1" applyAlignment="1">
      <alignment horizontal="left" vertical="center" wrapText="1"/>
    </xf>
    <xf numFmtId="0" fontId="23" fillId="4" borderId="8" xfId="0" applyFont="1" applyFill="1" applyBorder="1" applyAlignment="1">
      <alignment horizontal="left" vertical="center" wrapText="1"/>
    </xf>
    <xf numFmtId="0" fontId="23" fillId="4" borderId="1" xfId="0" applyFont="1" applyFill="1" applyBorder="1" applyAlignment="1">
      <alignment horizontal="left" vertical="center" wrapText="1"/>
    </xf>
    <xf numFmtId="0" fontId="26" fillId="5" borderId="37" xfId="0" applyFont="1" applyFill="1" applyBorder="1" applyAlignment="1">
      <alignment horizontal="center" vertical="center"/>
    </xf>
    <xf numFmtId="0" fontId="24" fillId="6" borderId="10"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7" fillId="5" borderId="8" xfId="0" applyFont="1" applyFill="1" applyBorder="1" applyAlignment="1">
      <alignment horizontal="center" vertical="center" wrapText="1"/>
    </xf>
    <xf numFmtId="0" fontId="27" fillId="5" borderId="9" xfId="0" applyFont="1" applyFill="1" applyBorder="1" applyAlignment="1">
      <alignment horizontal="center" vertical="center" wrapText="1"/>
    </xf>
    <xf numFmtId="0" fontId="27" fillId="5" borderId="11" xfId="0" applyFont="1" applyFill="1" applyBorder="1" applyAlignment="1">
      <alignment horizontal="center" vertical="center" wrapText="1"/>
    </xf>
    <xf numFmtId="0" fontId="36" fillId="7" borderId="33" xfId="0" applyFont="1" applyFill="1" applyBorder="1" applyAlignment="1">
      <alignment horizontal="right" vertical="center" wrapText="1"/>
    </xf>
    <xf numFmtId="0" fontId="36" fillId="7" borderId="25" xfId="0" applyFont="1" applyFill="1" applyBorder="1" applyAlignment="1">
      <alignment horizontal="right" vertical="center" wrapText="1"/>
    </xf>
    <xf numFmtId="0" fontId="21" fillId="2" borderId="59"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2" borderId="58" xfId="0" applyFont="1" applyFill="1" applyBorder="1" applyAlignment="1">
      <alignment horizontal="center" vertical="center"/>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9" fillId="0" borderId="10" xfId="0" applyFont="1" applyBorder="1" applyAlignment="1">
      <alignment horizontal="left" vertical="top" wrapText="1"/>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0" fillId="5" borderId="32" xfId="0" applyFill="1" applyBorder="1" applyAlignment="1">
      <alignment horizontal="center" vertical="center"/>
    </xf>
    <xf numFmtId="0" fontId="0" fillId="5" borderId="37" xfId="0" applyFill="1" applyBorder="1" applyAlignment="1">
      <alignment horizontal="center" vertical="center"/>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46" fillId="7" borderId="33" xfId="0" applyFont="1" applyFill="1" applyBorder="1" applyAlignment="1">
      <alignment horizontal="right" vertical="center" wrapText="1"/>
    </xf>
    <xf numFmtId="0" fontId="46" fillId="7" borderId="25" xfId="0" applyFont="1" applyFill="1" applyBorder="1" applyAlignment="1">
      <alignment horizontal="right" vertical="center" wrapText="1"/>
    </xf>
    <xf numFmtId="0" fontId="24" fillId="0" borderId="13" xfId="0" applyFont="1" applyBorder="1" applyAlignment="1">
      <alignment horizontal="center" vertical="center"/>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31" fillId="0" borderId="3" xfId="0" applyFont="1" applyBorder="1" applyAlignment="1">
      <alignment horizontal="left" vertical="center" wrapText="1"/>
    </xf>
    <xf numFmtId="0" fontId="31" fillId="0" borderId="21" xfId="0" applyFont="1" applyBorder="1" applyAlignment="1">
      <alignment horizontal="left" vertical="center" wrapText="1"/>
    </xf>
    <xf numFmtId="0" fontId="24" fillId="6" borderId="8"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24" fillId="6" borderId="11" xfId="0" applyFont="1" applyFill="1" applyBorder="1" applyAlignment="1">
      <alignment horizontal="center" vertical="center" wrapText="1"/>
    </xf>
    <xf numFmtId="0" fontId="24" fillId="6" borderId="34" xfId="0" applyFont="1" applyFill="1" applyBorder="1" applyAlignment="1">
      <alignment horizontal="center" vertical="center"/>
    </xf>
    <xf numFmtId="0" fontId="24" fillId="6" borderId="35" xfId="0" applyFont="1" applyFill="1" applyBorder="1" applyAlignment="1">
      <alignment horizontal="center" vertical="center"/>
    </xf>
    <xf numFmtId="0" fontId="34" fillId="0" borderId="19" xfId="0" applyFont="1" applyBorder="1" applyAlignment="1">
      <alignment horizontal="left" vertical="top" wrapText="1"/>
    </xf>
    <xf numFmtId="0" fontId="34" fillId="0" borderId="20" xfId="0" applyFont="1" applyBorder="1" applyAlignment="1">
      <alignment horizontal="left" vertical="top" wrapText="1"/>
    </xf>
    <xf numFmtId="0" fontId="34" fillId="0" borderId="21" xfId="0" applyFont="1" applyBorder="1" applyAlignment="1">
      <alignment horizontal="left" vertical="top" wrapText="1"/>
    </xf>
    <xf numFmtId="0" fontId="24" fillId="6" borderId="46" xfId="0" applyFont="1" applyFill="1" applyBorder="1" applyAlignment="1">
      <alignment horizontal="center" vertical="center" wrapText="1"/>
    </xf>
    <xf numFmtId="0" fontId="24" fillId="6" borderId="47" xfId="0" applyFont="1" applyFill="1" applyBorder="1" applyAlignment="1">
      <alignment horizontal="center" vertical="center" wrapText="1"/>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24" fillId="4" borderId="56" xfId="0" applyFont="1" applyFill="1" applyBorder="1" applyAlignment="1">
      <alignment horizontal="center" vertical="center" wrapText="1"/>
    </xf>
    <xf numFmtId="0" fontId="34" fillId="0" borderId="17" xfId="0" applyFont="1" applyBorder="1" applyAlignment="1">
      <alignment horizontal="left" vertical="center" wrapText="1"/>
    </xf>
    <xf numFmtId="0" fontId="34" fillId="0" borderId="16" xfId="0" applyFont="1" applyBorder="1" applyAlignment="1">
      <alignment horizontal="left" vertical="center" wrapText="1"/>
    </xf>
    <xf numFmtId="0" fontId="34" fillId="0" borderId="18" xfId="0" applyFont="1" applyBorder="1" applyAlignment="1">
      <alignment horizontal="left" vertical="center" wrapText="1"/>
    </xf>
    <xf numFmtId="0" fontId="26" fillId="4" borderId="46" xfId="0" applyFont="1" applyFill="1" applyBorder="1" applyAlignment="1">
      <alignment horizontal="center" vertical="center"/>
    </xf>
    <xf numFmtId="0" fontId="26" fillId="4" borderId="47" xfId="0" applyFont="1" applyFill="1" applyBorder="1" applyAlignment="1">
      <alignment horizontal="center" vertical="center"/>
    </xf>
    <xf numFmtId="0" fontId="24" fillId="5" borderId="45" xfId="0" applyFont="1" applyFill="1" applyBorder="1" applyAlignment="1">
      <alignment horizontal="center" vertical="center"/>
    </xf>
    <xf numFmtId="0" fontId="24" fillId="5" borderId="49" xfId="0" applyFont="1" applyFill="1" applyBorder="1" applyAlignment="1">
      <alignment horizontal="center" vertical="center"/>
    </xf>
    <xf numFmtId="0" fontId="24" fillId="6" borderId="57" xfId="0" applyFont="1" applyFill="1" applyBorder="1" applyAlignment="1">
      <alignment horizontal="left" vertical="center" wrapText="1"/>
    </xf>
    <xf numFmtId="0" fontId="24" fillId="6" borderId="4" xfId="0" applyFont="1" applyFill="1" applyBorder="1" applyAlignment="1">
      <alignment horizontal="left" vertical="center" wrapText="1"/>
    </xf>
    <xf numFmtId="0" fontId="24" fillId="6" borderId="61" xfId="0" applyFont="1" applyFill="1" applyBorder="1" applyAlignment="1">
      <alignment horizontal="left" vertical="center" wrapText="1"/>
    </xf>
  </cellXfs>
  <cellStyles count="3">
    <cellStyle name="Dziesiętny" xfId="1" builtinId="3"/>
    <cellStyle name="Dziesiętny 2" xfId="2" xr:uid="{00000000-0005-0000-0000-000001000000}"/>
    <cellStyle name="Normalny" xfId="0" builtinId="0"/>
  </cellStyles>
  <dxfs count="98">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H:\Grupy\DH\3_&#346;rodki%20zagraniczne\4_FENIKS_2021-2027\4.%20Nabory\FENX.01.02_ZNI_24\1.%20Dokumentacja%20naboru\1.%202024%2009%2030\Za&#322;.%206%20RWP%20LS%20II%20Etap\Za&#322;.%206%20RWP%20Listy%20Sprawdzaj&#261;ca%20do%20II%20etapu%20oceny.xlsx" TargetMode="External"/><Relationship Id="rId1" Type="http://schemas.openxmlformats.org/officeDocument/2006/relationships/externalLinkPath" Target="/Grupy/DH/3_&#346;rodki%20zagraniczne/4_FENIKS_2021-2027/4.%20Nabory/FENX.01.02_ZNI_24/1.%20Dokumentacja%20naboru/1.%202024%2009%2030/Za&#322;.%206%20RWP%20LS%20II%20Etap/Za&#322;.%206%20RWP%20Listy%20Sprawdzaj&#261;ca%20do%20I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 etap oceny strona tytułowa"/>
      <sheetName val="etap I oceny - hory - obliga"/>
      <sheetName val="etap I oceny - specyfic. oblig."/>
      <sheetName val="II etap oceny strona tytułow"/>
      <sheetName val="etap II oceny - horyzont. rank."/>
      <sheetName val="etap II oceny - specyfik. rank."/>
      <sheetName val="Etap II oceny -horyzont. oblig."/>
      <sheetName val="robocze"/>
    </sheetNames>
    <sheetDataSet>
      <sheetData sheetId="0" refreshError="1"/>
      <sheetData sheetId="1" refreshError="1"/>
      <sheetData sheetId="2" refreshError="1"/>
      <sheetData sheetId="3">
        <row r="7">
          <cell r="D7" t="str">
            <v>xxxxxxxxxxxxx</v>
          </cell>
        </row>
        <row r="8">
          <cell r="D8" t="str">
            <v>FENX.01.02-00.00.01-001/23</v>
          </cell>
        </row>
        <row r="9">
          <cell r="D9" t="str">
            <v>xxxxxxxxxxxxx</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6" zoomScaleNormal="100" zoomScaleSheetLayoutView="115" workbookViewId="0">
      <selection activeCell="N14" sqref="N14"/>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58.95" customHeight="1" thickBot="1" x14ac:dyDescent="0.35">
      <c r="B2" s="211" t="s">
        <v>0</v>
      </c>
      <c r="C2" s="212"/>
      <c r="D2" s="212"/>
      <c r="E2" s="212"/>
      <c r="F2" s="212"/>
      <c r="G2" s="212"/>
      <c r="H2" s="213"/>
    </row>
    <row r="3" spans="2:8" ht="31.95" customHeight="1" x14ac:dyDescent="0.3">
      <c r="B3" s="197" t="s">
        <v>1</v>
      </c>
      <c r="C3" s="198"/>
      <c r="D3" s="214" t="s">
        <v>141</v>
      </c>
      <c r="E3" s="215"/>
      <c r="F3" s="215"/>
      <c r="G3" s="215"/>
      <c r="H3" s="216"/>
    </row>
    <row r="4" spans="2:8" ht="31.95" customHeight="1" x14ac:dyDescent="0.3">
      <c r="B4" s="187" t="s">
        <v>2</v>
      </c>
      <c r="C4" s="188"/>
      <c r="D4" s="189" t="s">
        <v>142</v>
      </c>
      <c r="E4" s="190"/>
      <c r="F4" s="190"/>
      <c r="G4" s="190"/>
      <c r="H4" s="191"/>
    </row>
    <row r="5" spans="2:8" ht="66" customHeight="1" x14ac:dyDescent="0.3">
      <c r="B5" s="187" t="s">
        <v>3</v>
      </c>
      <c r="C5" s="188"/>
      <c r="D5" s="189" t="s">
        <v>143</v>
      </c>
      <c r="E5" s="190"/>
      <c r="F5" s="190"/>
      <c r="G5" s="190"/>
      <c r="H5" s="191"/>
    </row>
    <row r="6" spans="2:8" ht="31.95" customHeight="1" thickBot="1" x14ac:dyDescent="0.35">
      <c r="B6" s="192" t="s">
        <v>4</v>
      </c>
      <c r="C6" s="193"/>
      <c r="D6" s="217" t="s">
        <v>144</v>
      </c>
      <c r="E6" s="218"/>
      <c r="F6" s="218"/>
      <c r="G6" s="218"/>
      <c r="H6" s="219"/>
    </row>
    <row r="7" spans="2:8" ht="31.95" customHeight="1" x14ac:dyDescent="0.3">
      <c r="B7" s="197" t="s">
        <v>5</v>
      </c>
      <c r="C7" s="198"/>
      <c r="D7" s="214" t="s">
        <v>145</v>
      </c>
      <c r="E7" s="215"/>
      <c r="F7" s="215"/>
      <c r="G7" s="215"/>
      <c r="H7" s="216"/>
    </row>
    <row r="8" spans="2:8" ht="31.95" customHeight="1" x14ac:dyDescent="0.3">
      <c r="B8" s="187" t="s">
        <v>6</v>
      </c>
      <c r="C8" s="188"/>
      <c r="D8" s="189" t="s">
        <v>146</v>
      </c>
      <c r="E8" s="190"/>
      <c r="F8" s="190"/>
      <c r="G8" s="190"/>
      <c r="H8" s="191"/>
    </row>
    <row r="9" spans="2:8" ht="31.95" customHeight="1" x14ac:dyDescent="0.3">
      <c r="B9" s="187" t="s">
        <v>7</v>
      </c>
      <c r="C9" s="188"/>
      <c r="D9" s="189" t="s">
        <v>147</v>
      </c>
      <c r="E9" s="190"/>
      <c r="F9" s="190"/>
      <c r="G9" s="190"/>
      <c r="H9" s="191"/>
    </row>
    <row r="10" spans="2:8" ht="31.95" customHeight="1" thickBot="1" x14ac:dyDescent="0.35">
      <c r="B10" s="192" t="s">
        <v>8</v>
      </c>
      <c r="C10" s="193"/>
      <c r="D10" s="194">
        <v>500000000</v>
      </c>
      <c r="E10" s="195"/>
      <c r="F10" s="195"/>
      <c r="G10" s="195"/>
      <c r="H10" s="196"/>
    </row>
    <row r="11" spans="2:8" ht="31.95" customHeight="1" x14ac:dyDescent="0.3">
      <c r="B11" s="197" t="s">
        <v>9</v>
      </c>
      <c r="C11" s="198"/>
      <c r="D11" s="199">
        <v>45075</v>
      </c>
      <c r="E11" s="200"/>
      <c r="F11" s="200"/>
      <c r="G11" s="200"/>
      <c r="H11" s="201"/>
    </row>
    <row r="12" spans="2:8" ht="31.95" customHeight="1" x14ac:dyDescent="0.3">
      <c r="B12" s="187" t="s">
        <v>10</v>
      </c>
      <c r="C12" s="188"/>
      <c r="D12" s="220">
        <v>45078</v>
      </c>
      <c r="E12" s="221"/>
      <c r="F12" s="221"/>
      <c r="G12" s="221"/>
      <c r="H12" s="222"/>
    </row>
    <row r="13" spans="2:8" ht="31.95" customHeight="1" thickBot="1" x14ac:dyDescent="0.35">
      <c r="B13" s="192" t="s">
        <v>11</v>
      </c>
      <c r="C13" s="193"/>
      <c r="D13" s="223">
        <v>45139</v>
      </c>
      <c r="E13" s="224"/>
      <c r="F13" s="224"/>
      <c r="G13" s="224"/>
      <c r="H13" s="225"/>
    </row>
    <row r="14" spans="2:8" ht="31.95" customHeight="1" thickBot="1" x14ac:dyDescent="0.35">
      <c r="B14" s="204" t="s">
        <v>12</v>
      </c>
      <c r="C14" s="205"/>
      <c r="D14" s="205"/>
      <c r="E14" s="205"/>
      <c r="F14" s="205"/>
      <c r="G14" s="205"/>
      <c r="H14" s="206"/>
    </row>
    <row r="15" spans="2:8" ht="66" customHeight="1" x14ac:dyDescent="0.3">
      <c r="B15" s="207" t="s">
        <v>148</v>
      </c>
      <c r="C15" s="208"/>
      <c r="D15" s="208"/>
      <c r="E15" s="208"/>
      <c r="F15" s="208"/>
      <c r="G15" s="7" t="s">
        <v>13</v>
      </c>
      <c r="H15" s="37" t="s">
        <v>14</v>
      </c>
    </row>
    <row r="16" spans="2:8" ht="45" customHeight="1" thickBot="1" x14ac:dyDescent="0.35">
      <c r="B16" s="202" t="s">
        <v>188</v>
      </c>
      <c r="C16" s="203"/>
      <c r="D16" s="203"/>
      <c r="E16" s="203"/>
      <c r="F16" s="203"/>
      <c r="G16" s="10" t="s">
        <v>13</v>
      </c>
      <c r="H16" s="38" t="str">
        <f>IF(G16="TAK",robocze!B13,robocze!B12)</f>
        <v>Projekt rekomendowany do II etapu oceny</v>
      </c>
    </row>
    <row r="17" spans="2:8" ht="30.6" customHeight="1" x14ac:dyDescent="0.3">
      <c r="B17" s="183" t="s">
        <v>16</v>
      </c>
      <c r="C17" s="184"/>
      <c r="D17" s="182" t="s">
        <v>17</v>
      </c>
      <c r="E17" s="182"/>
      <c r="F17" s="182"/>
      <c r="G17" s="185"/>
      <c r="H17" s="186"/>
    </row>
    <row r="18" spans="2:8" ht="30.6" customHeight="1" x14ac:dyDescent="0.3">
      <c r="B18" s="175"/>
      <c r="C18" s="176"/>
      <c r="D18" s="179" t="s">
        <v>18</v>
      </c>
      <c r="E18" s="179"/>
      <c r="F18" s="179"/>
      <c r="G18" s="171"/>
      <c r="H18" s="172"/>
    </row>
    <row r="19" spans="2:8" ht="63.6" customHeight="1" thickBot="1" x14ac:dyDescent="0.35">
      <c r="B19" s="177"/>
      <c r="C19" s="178"/>
      <c r="D19" s="180" t="s">
        <v>19</v>
      </c>
      <c r="E19" s="180"/>
      <c r="F19" s="180"/>
      <c r="G19" s="209"/>
      <c r="H19" s="210"/>
    </row>
    <row r="20" spans="2:8" ht="30.6" customHeight="1" x14ac:dyDescent="0.3">
      <c r="B20" s="175" t="s">
        <v>20</v>
      </c>
      <c r="C20" s="176"/>
      <c r="D20" s="181" t="s">
        <v>17</v>
      </c>
      <c r="E20" s="181"/>
      <c r="F20" s="181"/>
      <c r="G20" s="169"/>
      <c r="H20" s="170"/>
    </row>
    <row r="21" spans="2:8" ht="30.6" customHeight="1" x14ac:dyDescent="0.3">
      <c r="B21" s="175"/>
      <c r="C21" s="176"/>
      <c r="D21" s="179" t="s">
        <v>18</v>
      </c>
      <c r="E21" s="179"/>
      <c r="F21" s="179"/>
      <c r="G21" s="171"/>
      <c r="H21" s="172"/>
    </row>
    <row r="22" spans="2:8" ht="60.6" customHeight="1" thickBot="1" x14ac:dyDescent="0.35">
      <c r="B22" s="177"/>
      <c r="C22" s="178"/>
      <c r="D22" s="180" t="s">
        <v>19</v>
      </c>
      <c r="E22" s="180"/>
      <c r="F22" s="180"/>
      <c r="G22" s="173"/>
      <c r="H22" s="174"/>
    </row>
  </sheetData>
  <mergeCells count="40">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G20:H20"/>
    <mergeCell ref="G21:H21"/>
    <mergeCell ref="G22:H22"/>
    <mergeCell ref="B20:C22"/>
    <mergeCell ref="D18:F18"/>
    <mergeCell ref="D19:F19"/>
    <mergeCell ref="D20:F20"/>
    <mergeCell ref="D21:F21"/>
    <mergeCell ref="D22:F22"/>
  </mergeCells>
  <conditionalFormatting sqref="G15:G16">
    <cfRule type="cellIs" dxfId="97" priority="7" operator="equal">
      <formula>"NIE DOTYCZY"</formula>
    </cfRule>
    <cfRule type="containsText" dxfId="96" priority="8" operator="containsText" text="TAK">
      <formula>NOT(ISERROR(SEARCH("TAK",G15)))</formula>
    </cfRule>
    <cfRule type="cellIs" dxfId="95"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B13"/>
  <sheetViews>
    <sheetView workbookViewId="0">
      <selection activeCell="B4" sqref="B4"/>
    </sheetView>
  </sheetViews>
  <sheetFormatPr defaultRowHeight="14.4" x14ac:dyDescent="0.3"/>
  <sheetData>
    <row r="3" spans="2:2" x14ac:dyDescent="0.3">
      <c r="B3" t="s">
        <v>13</v>
      </c>
    </row>
    <row r="4" spans="2:2" x14ac:dyDescent="0.3">
      <c r="B4" t="s">
        <v>138</v>
      </c>
    </row>
    <row r="5" spans="2:2" x14ac:dyDescent="0.3">
      <c r="B5" t="s">
        <v>65</v>
      </c>
    </row>
    <row r="7" spans="2:2" x14ac:dyDescent="0.3">
      <c r="B7" t="s">
        <v>13</v>
      </c>
    </row>
    <row r="8" spans="2:2" x14ac:dyDescent="0.3">
      <c r="B8" t="s">
        <v>138</v>
      </c>
    </row>
    <row r="9" spans="2:2" x14ac:dyDescent="0.3">
      <c r="B9" t="s">
        <v>120</v>
      </c>
    </row>
    <row r="11" spans="2:2" x14ac:dyDescent="0.3">
      <c r="B11" s="2" t="s">
        <v>139</v>
      </c>
    </row>
    <row r="12" spans="2:2" x14ac:dyDescent="0.3">
      <c r="B12" s="2" t="s">
        <v>140</v>
      </c>
    </row>
    <row r="13" spans="2:2" x14ac:dyDescent="0.3">
      <c r="B13" s="2" t="s">
        <v>190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I56"/>
  <sheetViews>
    <sheetView topLeftCell="A38" zoomScale="50" zoomScaleNormal="50" workbookViewId="0">
      <selection activeCell="C50" sqref="C50:F50"/>
    </sheetView>
  </sheetViews>
  <sheetFormatPr defaultColWidth="8.88671875" defaultRowHeight="48" customHeight="1" x14ac:dyDescent="0.45"/>
  <cols>
    <col min="1" max="1" width="8.88671875" style="50"/>
    <col min="2" max="2" width="8.88671875" style="49"/>
    <col min="3" max="3" width="34.5546875" style="50" customWidth="1"/>
    <col min="4" max="5" width="8.88671875" style="50"/>
    <col min="6" max="6" width="15" style="49" customWidth="1"/>
    <col min="7" max="7" width="14.33203125" style="49" customWidth="1"/>
    <col min="8" max="8" width="40.109375" style="50" customWidth="1"/>
    <col min="9" max="16384" width="8.88671875" style="50"/>
  </cols>
  <sheetData>
    <row r="1" spans="2:9" ht="48" customHeight="1" thickBot="1" x14ac:dyDescent="0.5"/>
    <row r="2" spans="2:9" ht="61.95" customHeight="1" thickBot="1" x14ac:dyDescent="0.5">
      <c r="B2" s="341" t="s">
        <v>0</v>
      </c>
      <c r="C2" s="368"/>
      <c r="D2" s="368"/>
      <c r="E2" s="368"/>
      <c r="F2" s="368"/>
      <c r="G2" s="368"/>
      <c r="H2" s="369"/>
    </row>
    <row r="3" spans="2:9" ht="48" customHeight="1" x14ac:dyDescent="0.45">
      <c r="B3" s="339" t="s">
        <v>5</v>
      </c>
      <c r="C3" s="340"/>
      <c r="D3" s="331" t="str">
        <f>'II etap oceny strona tytułow'!D8:H8</f>
        <v>…</v>
      </c>
      <c r="E3" s="332"/>
      <c r="F3" s="332"/>
      <c r="G3" s="332"/>
      <c r="H3" s="333"/>
    </row>
    <row r="4" spans="2:9" ht="48" customHeight="1" x14ac:dyDescent="0.45">
      <c r="B4" s="329" t="s">
        <v>6</v>
      </c>
      <c r="C4" s="330"/>
      <c r="D4" s="373" t="str">
        <f>'II etap oceny strona tytułow'!D9:H9</f>
        <v>…</v>
      </c>
      <c r="E4" s="374"/>
      <c r="F4" s="374"/>
      <c r="G4" s="374"/>
      <c r="H4" s="375"/>
    </row>
    <row r="5" spans="2:9" ht="48" customHeight="1" thickBot="1" x14ac:dyDescent="0.5">
      <c r="B5" s="334" t="s">
        <v>7</v>
      </c>
      <c r="C5" s="335"/>
      <c r="D5" s="370" t="str">
        <f>'II etap oceny strona tytułow'!D10:H10</f>
        <v>…</v>
      </c>
      <c r="E5" s="371"/>
      <c r="F5" s="371"/>
      <c r="G5" s="371"/>
      <c r="H5" s="372"/>
    </row>
    <row r="6" spans="2:9" ht="48" customHeight="1" thickBot="1" x14ac:dyDescent="0.5">
      <c r="B6" s="336" t="s">
        <v>183</v>
      </c>
      <c r="C6" s="379"/>
      <c r="D6" s="379"/>
      <c r="E6" s="379"/>
      <c r="F6" s="379"/>
      <c r="G6" s="379"/>
      <c r="H6" s="380"/>
    </row>
    <row r="7" spans="2:9" ht="48" customHeight="1" thickBot="1" x14ac:dyDescent="0.5">
      <c r="B7" s="51" t="s">
        <v>205</v>
      </c>
      <c r="C7" s="381" t="s">
        <v>23</v>
      </c>
      <c r="D7" s="382"/>
      <c r="E7" s="382"/>
      <c r="F7" s="383"/>
      <c r="G7" s="52" t="s">
        <v>24</v>
      </c>
      <c r="H7" s="53" t="s">
        <v>25</v>
      </c>
    </row>
    <row r="8" spans="2:9" ht="48" customHeight="1" x14ac:dyDescent="0.45">
      <c r="B8" s="54">
        <v>5</v>
      </c>
      <c r="C8" s="351" t="s">
        <v>50</v>
      </c>
      <c r="D8" s="352"/>
      <c r="E8" s="352"/>
      <c r="F8" s="352"/>
      <c r="G8" s="55" t="s">
        <v>206</v>
      </c>
      <c r="H8" s="56"/>
    </row>
    <row r="9" spans="2:9" ht="48" customHeight="1" x14ac:dyDescent="0.45">
      <c r="B9" s="57" t="s">
        <v>51</v>
      </c>
      <c r="C9" s="408" t="s">
        <v>52</v>
      </c>
      <c r="D9" s="409"/>
      <c r="E9" s="409"/>
      <c r="F9" s="409"/>
      <c r="G9" s="58" t="s">
        <v>206</v>
      </c>
      <c r="H9" s="59"/>
    </row>
    <row r="10" spans="2:9" ht="48" customHeight="1" x14ac:dyDescent="0.45">
      <c r="B10" s="57" t="s">
        <v>53</v>
      </c>
      <c r="C10" s="408" t="s">
        <v>54</v>
      </c>
      <c r="D10" s="409"/>
      <c r="E10" s="409"/>
      <c r="F10" s="409"/>
      <c r="G10" s="58" t="s">
        <v>206</v>
      </c>
      <c r="H10" s="59"/>
    </row>
    <row r="11" spans="2:9" ht="48" customHeight="1" x14ac:dyDescent="0.45">
      <c r="B11" s="57" t="s">
        <v>55</v>
      </c>
      <c r="C11" s="408" t="s">
        <v>56</v>
      </c>
      <c r="D11" s="409"/>
      <c r="E11" s="409"/>
      <c r="F11" s="409"/>
      <c r="G11" s="58" t="s">
        <v>206</v>
      </c>
      <c r="H11" s="59"/>
    </row>
    <row r="12" spans="2:9" ht="48" customHeight="1" x14ac:dyDescent="0.45">
      <c r="B12" s="57" t="s">
        <v>57</v>
      </c>
      <c r="C12" s="408" t="s">
        <v>58</v>
      </c>
      <c r="D12" s="409"/>
      <c r="E12" s="409"/>
      <c r="F12" s="409"/>
      <c r="G12" s="58" t="s">
        <v>206</v>
      </c>
      <c r="H12" s="59"/>
    </row>
    <row r="13" spans="2:9" ht="48" customHeight="1" x14ac:dyDescent="0.45">
      <c r="B13" s="57" t="s">
        <v>59</v>
      </c>
      <c r="C13" s="408" t="s">
        <v>60</v>
      </c>
      <c r="D13" s="409"/>
      <c r="E13" s="409"/>
      <c r="F13" s="409"/>
      <c r="G13" s="58" t="s">
        <v>206</v>
      </c>
      <c r="H13" s="59"/>
    </row>
    <row r="14" spans="2:9" ht="48" customHeight="1" x14ac:dyDescent="0.45">
      <c r="B14" s="57" t="s">
        <v>61</v>
      </c>
      <c r="C14" s="408" t="s">
        <v>62</v>
      </c>
      <c r="D14" s="409"/>
      <c r="E14" s="409"/>
      <c r="F14" s="409"/>
      <c r="G14" s="58" t="s">
        <v>206</v>
      </c>
      <c r="H14" s="59"/>
    </row>
    <row r="15" spans="2:9" ht="48" customHeight="1" thickBot="1" x14ac:dyDescent="0.5">
      <c r="B15" s="60" t="s">
        <v>63</v>
      </c>
      <c r="C15" s="410" t="s">
        <v>64</v>
      </c>
      <c r="D15" s="411"/>
      <c r="E15" s="411"/>
      <c r="F15" s="411"/>
      <c r="G15" s="46" t="s">
        <v>206</v>
      </c>
      <c r="H15" s="61"/>
    </row>
    <row r="16" spans="2:9" ht="48" customHeight="1" x14ac:dyDescent="0.45">
      <c r="B16" s="62">
        <v>6</v>
      </c>
      <c r="C16" s="488" t="s">
        <v>198</v>
      </c>
      <c r="D16" s="489"/>
      <c r="E16" s="489"/>
      <c r="F16" s="490"/>
      <c r="G16" s="470" t="s">
        <v>206</v>
      </c>
      <c r="H16" s="484"/>
      <c r="I16" s="63"/>
    </row>
    <row r="17" spans="2:9" ht="150.44999999999999" customHeight="1" thickBot="1" x14ac:dyDescent="0.5">
      <c r="B17" s="57" t="s">
        <v>160</v>
      </c>
      <c r="C17" s="408" t="s">
        <v>207</v>
      </c>
      <c r="D17" s="409"/>
      <c r="E17" s="409"/>
      <c r="F17" s="465"/>
      <c r="G17" s="471"/>
      <c r="H17" s="485"/>
      <c r="I17" s="63"/>
    </row>
    <row r="18" spans="2:9" ht="48" customHeight="1" x14ac:dyDescent="0.45">
      <c r="B18" s="486">
        <v>7</v>
      </c>
      <c r="C18" s="351" t="s">
        <v>67</v>
      </c>
      <c r="D18" s="352"/>
      <c r="E18" s="352"/>
      <c r="F18" s="387"/>
      <c r="G18" s="470" t="s">
        <v>206</v>
      </c>
      <c r="H18" s="401"/>
    </row>
    <row r="19" spans="2:9" ht="48" customHeight="1" thickBot="1" x14ac:dyDescent="0.5">
      <c r="B19" s="487"/>
      <c r="C19" s="410" t="s">
        <v>193</v>
      </c>
      <c r="D19" s="411"/>
      <c r="E19" s="411"/>
      <c r="F19" s="466"/>
      <c r="G19" s="471"/>
      <c r="H19" s="402"/>
    </row>
    <row r="20" spans="2:9" ht="48" customHeight="1" x14ac:dyDescent="0.45">
      <c r="B20" s="64">
        <v>11</v>
      </c>
      <c r="C20" s="351" t="s">
        <v>79</v>
      </c>
      <c r="D20" s="352"/>
      <c r="E20" s="352"/>
      <c r="F20" s="387"/>
      <c r="G20" s="470" t="s">
        <v>206</v>
      </c>
      <c r="H20" s="401"/>
    </row>
    <row r="21" spans="2:9" ht="117.45" customHeight="1" thickBot="1" x14ac:dyDescent="0.5">
      <c r="B21" s="64"/>
      <c r="C21" s="410" t="s">
        <v>200</v>
      </c>
      <c r="D21" s="411"/>
      <c r="E21" s="411"/>
      <c r="F21" s="466"/>
      <c r="G21" s="471"/>
      <c r="H21" s="402"/>
    </row>
    <row r="22" spans="2:9" ht="48" customHeight="1" x14ac:dyDescent="0.45">
      <c r="B22" s="64">
        <v>12</v>
      </c>
      <c r="C22" s="351" t="s">
        <v>80</v>
      </c>
      <c r="D22" s="352"/>
      <c r="E22" s="352"/>
      <c r="F22" s="387"/>
      <c r="G22" s="55" t="s">
        <v>206</v>
      </c>
      <c r="H22" s="401"/>
    </row>
    <row r="23" spans="2:9" ht="192.45" customHeight="1" x14ac:dyDescent="0.45">
      <c r="B23" s="64"/>
      <c r="C23" s="481" t="s">
        <v>191</v>
      </c>
      <c r="D23" s="482"/>
      <c r="E23" s="482"/>
      <c r="F23" s="483"/>
      <c r="G23" s="58" t="s">
        <v>206</v>
      </c>
      <c r="H23" s="480"/>
    </row>
    <row r="24" spans="2:9" ht="48" customHeight="1" x14ac:dyDescent="0.45">
      <c r="B24" s="64" t="s">
        <v>209</v>
      </c>
      <c r="C24" s="477" t="s">
        <v>231</v>
      </c>
      <c r="D24" s="478"/>
      <c r="E24" s="478"/>
      <c r="F24" s="479"/>
      <c r="G24" s="58" t="s">
        <v>206</v>
      </c>
      <c r="H24" s="66"/>
    </row>
    <row r="25" spans="2:9" ht="48" customHeight="1" x14ac:dyDescent="0.45">
      <c r="B25" s="64" t="s">
        <v>210</v>
      </c>
      <c r="C25" s="477" t="s">
        <v>232</v>
      </c>
      <c r="D25" s="478"/>
      <c r="E25" s="478"/>
      <c r="F25" s="479"/>
      <c r="G25" s="58" t="s">
        <v>206</v>
      </c>
      <c r="H25" s="67"/>
    </row>
    <row r="26" spans="2:9" ht="48" customHeight="1" x14ac:dyDescent="0.45">
      <c r="B26" s="64" t="s">
        <v>211</v>
      </c>
      <c r="C26" s="477" t="s">
        <v>222</v>
      </c>
      <c r="D26" s="478"/>
      <c r="E26" s="478"/>
      <c r="F26" s="479"/>
      <c r="G26" s="58" t="s">
        <v>206</v>
      </c>
      <c r="H26" s="67"/>
    </row>
    <row r="27" spans="2:9" ht="48" customHeight="1" x14ac:dyDescent="0.45">
      <c r="B27" s="64" t="s">
        <v>212</v>
      </c>
      <c r="C27" s="477" t="s">
        <v>223</v>
      </c>
      <c r="D27" s="478"/>
      <c r="E27" s="478"/>
      <c r="F27" s="479"/>
      <c r="G27" s="58" t="s">
        <v>206</v>
      </c>
      <c r="H27" s="67"/>
    </row>
    <row r="28" spans="2:9" ht="48" customHeight="1" x14ac:dyDescent="0.45">
      <c r="B28" s="64" t="s">
        <v>213</v>
      </c>
      <c r="C28" s="477" t="s">
        <v>224</v>
      </c>
      <c r="D28" s="478"/>
      <c r="E28" s="478"/>
      <c r="F28" s="479"/>
      <c r="G28" s="58" t="s">
        <v>206</v>
      </c>
      <c r="H28" s="67"/>
    </row>
    <row r="29" spans="2:9" ht="48" customHeight="1" x14ac:dyDescent="0.45">
      <c r="B29" s="64" t="s">
        <v>214</v>
      </c>
      <c r="C29" s="477" t="s">
        <v>233</v>
      </c>
      <c r="D29" s="478"/>
      <c r="E29" s="478"/>
      <c r="F29" s="479"/>
      <c r="G29" s="58" t="s">
        <v>206</v>
      </c>
      <c r="H29" s="67"/>
    </row>
    <row r="30" spans="2:9" ht="48" customHeight="1" x14ac:dyDescent="0.45">
      <c r="B30" s="64" t="s">
        <v>215</v>
      </c>
      <c r="C30" s="477" t="s">
        <v>234</v>
      </c>
      <c r="D30" s="478"/>
      <c r="E30" s="478"/>
      <c r="F30" s="479"/>
      <c r="G30" s="58" t="s">
        <v>206</v>
      </c>
      <c r="H30" s="68"/>
    </row>
    <row r="31" spans="2:9" ht="48" customHeight="1" x14ac:dyDescent="0.45">
      <c r="B31" s="64" t="s">
        <v>216</v>
      </c>
      <c r="C31" s="477" t="s">
        <v>225</v>
      </c>
      <c r="D31" s="478"/>
      <c r="E31" s="478"/>
      <c r="F31" s="479"/>
      <c r="G31" s="58" t="s">
        <v>206</v>
      </c>
      <c r="H31" s="66"/>
    </row>
    <row r="32" spans="2:9" ht="48" customHeight="1" x14ac:dyDescent="0.45">
      <c r="B32" s="64" t="s">
        <v>217</v>
      </c>
      <c r="C32" s="477" t="s">
        <v>226</v>
      </c>
      <c r="D32" s="478"/>
      <c r="E32" s="478"/>
      <c r="F32" s="479"/>
      <c r="G32" s="58" t="s">
        <v>206</v>
      </c>
      <c r="H32" s="67"/>
    </row>
    <row r="33" spans="2:8" ht="48" customHeight="1" x14ac:dyDescent="0.45">
      <c r="B33" s="64" t="s">
        <v>218</v>
      </c>
      <c r="C33" s="477" t="s">
        <v>227</v>
      </c>
      <c r="D33" s="478"/>
      <c r="E33" s="478"/>
      <c r="F33" s="479"/>
      <c r="G33" s="58" t="s">
        <v>206</v>
      </c>
      <c r="H33" s="67"/>
    </row>
    <row r="34" spans="2:8" ht="48" customHeight="1" x14ac:dyDescent="0.45">
      <c r="B34" s="64" t="s">
        <v>219</v>
      </c>
      <c r="C34" s="477" t="s">
        <v>228</v>
      </c>
      <c r="D34" s="478"/>
      <c r="E34" s="478"/>
      <c r="F34" s="479"/>
      <c r="G34" s="58" t="s">
        <v>206</v>
      </c>
      <c r="H34" s="67"/>
    </row>
    <row r="35" spans="2:8" ht="48" customHeight="1" x14ac:dyDescent="0.45">
      <c r="B35" s="64" t="s">
        <v>220</v>
      </c>
      <c r="C35" s="477" t="s">
        <v>229</v>
      </c>
      <c r="D35" s="478"/>
      <c r="E35" s="478"/>
      <c r="F35" s="479"/>
      <c r="G35" s="58" t="s">
        <v>206</v>
      </c>
      <c r="H35" s="68"/>
    </row>
    <row r="36" spans="2:8" ht="60.45" customHeight="1" thickBot="1" x14ac:dyDescent="0.5">
      <c r="B36" s="64" t="s">
        <v>221</v>
      </c>
      <c r="C36" s="477" t="s">
        <v>230</v>
      </c>
      <c r="D36" s="478"/>
      <c r="E36" s="478"/>
      <c r="F36" s="479"/>
      <c r="G36" s="46" t="s">
        <v>206</v>
      </c>
      <c r="H36" s="69"/>
    </row>
    <row r="37" spans="2:8" ht="48" customHeight="1" x14ac:dyDescent="0.45">
      <c r="B37" s="54">
        <v>13</v>
      </c>
      <c r="C37" s="351" t="s">
        <v>81</v>
      </c>
      <c r="D37" s="352"/>
      <c r="E37" s="352"/>
      <c r="F37" s="352"/>
      <c r="G37" s="55" t="s">
        <v>206</v>
      </c>
      <c r="H37" s="56"/>
    </row>
    <row r="38" spans="2:8" ht="48" customHeight="1" x14ac:dyDescent="0.45">
      <c r="B38" s="57" t="s">
        <v>82</v>
      </c>
      <c r="C38" s="408" t="s">
        <v>83</v>
      </c>
      <c r="D38" s="409"/>
      <c r="E38" s="409"/>
      <c r="F38" s="465"/>
      <c r="G38" s="48" t="s">
        <v>208</v>
      </c>
      <c r="H38" s="70"/>
    </row>
    <row r="39" spans="2:8" ht="88.5" customHeight="1" thickBot="1" x14ac:dyDescent="0.5">
      <c r="B39" s="60" t="s">
        <v>84</v>
      </c>
      <c r="C39" s="410" t="s">
        <v>85</v>
      </c>
      <c r="D39" s="411"/>
      <c r="E39" s="411"/>
      <c r="F39" s="466"/>
      <c r="G39" s="48" t="s">
        <v>208</v>
      </c>
      <c r="H39" s="71"/>
    </row>
    <row r="40" spans="2:8" ht="48" customHeight="1" x14ac:dyDescent="0.45">
      <c r="B40" s="403">
        <v>15</v>
      </c>
      <c r="C40" s="351" t="s">
        <v>87</v>
      </c>
      <c r="D40" s="352"/>
      <c r="E40" s="352"/>
      <c r="F40" s="387"/>
      <c r="G40" s="399" t="s">
        <v>208</v>
      </c>
      <c r="H40" s="401"/>
    </row>
    <row r="41" spans="2:8" ht="273.45" customHeight="1" thickBot="1" x14ac:dyDescent="0.5">
      <c r="B41" s="404"/>
      <c r="C41" s="410" t="s">
        <v>201</v>
      </c>
      <c r="D41" s="411"/>
      <c r="E41" s="411"/>
      <c r="F41" s="466"/>
      <c r="G41" s="400"/>
      <c r="H41" s="402"/>
    </row>
    <row r="42" spans="2:8" ht="48" customHeight="1" x14ac:dyDescent="0.45">
      <c r="B42" s="403">
        <v>16</v>
      </c>
      <c r="C42" s="467" t="s">
        <v>88</v>
      </c>
      <c r="D42" s="468"/>
      <c r="E42" s="468"/>
      <c r="F42" s="469"/>
      <c r="G42" s="470" t="s">
        <v>206</v>
      </c>
      <c r="H42" s="401"/>
    </row>
    <row r="43" spans="2:8" ht="226.2" customHeight="1" thickBot="1" x14ac:dyDescent="0.5">
      <c r="B43" s="404"/>
      <c r="C43" s="472" t="s">
        <v>202</v>
      </c>
      <c r="D43" s="473"/>
      <c r="E43" s="473"/>
      <c r="F43" s="474"/>
      <c r="G43" s="471"/>
      <c r="H43" s="402"/>
    </row>
    <row r="44" spans="2:8" ht="48" customHeight="1" x14ac:dyDescent="0.45">
      <c r="B44" s="403">
        <v>17</v>
      </c>
      <c r="C44" s="351" t="s">
        <v>89</v>
      </c>
      <c r="D44" s="352"/>
      <c r="E44" s="352"/>
      <c r="F44" s="387"/>
      <c r="G44" s="470" t="s">
        <v>206</v>
      </c>
      <c r="H44" s="475"/>
    </row>
    <row r="45" spans="2:8" ht="123.45" customHeight="1" thickBot="1" x14ac:dyDescent="0.5">
      <c r="B45" s="404"/>
      <c r="C45" s="472" t="s">
        <v>203</v>
      </c>
      <c r="D45" s="473"/>
      <c r="E45" s="473"/>
      <c r="F45" s="474"/>
      <c r="G45" s="471"/>
      <c r="H45" s="476"/>
    </row>
    <row r="46" spans="2:8" ht="48" customHeight="1" x14ac:dyDescent="0.45">
      <c r="B46" s="54">
        <v>18</v>
      </c>
      <c r="C46" s="351" t="s">
        <v>90</v>
      </c>
      <c r="D46" s="352"/>
      <c r="E46" s="352"/>
      <c r="F46" s="387"/>
      <c r="G46" s="55" t="s">
        <v>206</v>
      </c>
      <c r="H46" s="72"/>
    </row>
    <row r="47" spans="2:8" ht="48" customHeight="1" x14ac:dyDescent="0.45">
      <c r="B47" s="57" t="s">
        <v>91</v>
      </c>
      <c r="C47" s="408" t="s">
        <v>92</v>
      </c>
      <c r="D47" s="409"/>
      <c r="E47" s="409"/>
      <c r="F47" s="465"/>
      <c r="G47" s="58" t="s">
        <v>206</v>
      </c>
      <c r="H47" s="70"/>
    </row>
    <row r="48" spans="2:8" ht="48" customHeight="1" x14ac:dyDescent="0.45">
      <c r="B48" s="57" t="s">
        <v>93</v>
      </c>
      <c r="C48" s="408" t="s">
        <v>94</v>
      </c>
      <c r="D48" s="409"/>
      <c r="E48" s="409"/>
      <c r="F48" s="465"/>
      <c r="G48" s="58" t="s">
        <v>206</v>
      </c>
      <c r="H48" s="70"/>
    </row>
    <row r="49" spans="2:8" ht="48" customHeight="1" x14ac:dyDescent="0.45">
      <c r="B49" s="57" t="s">
        <v>95</v>
      </c>
      <c r="C49" s="408" t="s">
        <v>96</v>
      </c>
      <c r="D49" s="409"/>
      <c r="E49" s="409"/>
      <c r="F49" s="465"/>
      <c r="G49" s="58" t="s">
        <v>206</v>
      </c>
      <c r="H49" s="70"/>
    </row>
    <row r="50" spans="2:8" ht="48" customHeight="1" x14ac:dyDescent="0.45">
      <c r="B50" s="57" t="s">
        <v>97</v>
      </c>
      <c r="C50" s="408" t="s">
        <v>98</v>
      </c>
      <c r="D50" s="409"/>
      <c r="E50" s="409"/>
      <c r="F50" s="465"/>
      <c r="G50" s="58" t="s">
        <v>206</v>
      </c>
      <c r="H50" s="70"/>
    </row>
    <row r="51" spans="2:8" ht="48" customHeight="1" x14ac:dyDescent="0.45">
      <c r="B51" s="57" t="s">
        <v>99</v>
      </c>
      <c r="C51" s="408" t="s">
        <v>100</v>
      </c>
      <c r="D51" s="409"/>
      <c r="E51" s="409"/>
      <c r="F51" s="465"/>
      <c r="G51" s="58" t="s">
        <v>206</v>
      </c>
      <c r="H51" s="70"/>
    </row>
    <row r="52" spans="2:8" ht="48" customHeight="1" thickBot="1" x14ac:dyDescent="0.5">
      <c r="B52" s="60" t="s">
        <v>101</v>
      </c>
      <c r="C52" s="410" t="s">
        <v>102</v>
      </c>
      <c r="D52" s="411"/>
      <c r="E52" s="411"/>
      <c r="F52" s="466"/>
      <c r="G52" s="58" t="s">
        <v>206</v>
      </c>
      <c r="H52" s="71"/>
    </row>
    <row r="53" spans="2:8" ht="48" customHeight="1" x14ac:dyDescent="0.45">
      <c r="B53" s="365" t="s">
        <v>21</v>
      </c>
      <c r="C53" s="366"/>
      <c r="D53" s="366"/>
      <c r="E53" s="366"/>
      <c r="F53" s="366"/>
      <c r="G53" s="366"/>
      <c r="H53" s="367"/>
    </row>
    <row r="54" spans="2:8" ht="48" customHeight="1" x14ac:dyDescent="0.45">
      <c r="B54" s="74">
        <v>1</v>
      </c>
      <c r="C54" s="356" t="s">
        <v>114</v>
      </c>
      <c r="D54" s="357"/>
      <c r="E54" s="357"/>
      <c r="F54" s="358"/>
      <c r="G54" s="58" t="s">
        <v>206</v>
      </c>
      <c r="H54" s="70"/>
    </row>
    <row r="55" spans="2:8" ht="48" customHeight="1" thickBot="1" x14ac:dyDescent="0.5">
      <c r="B55" s="75">
        <v>2</v>
      </c>
      <c r="C55" s="359" t="s">
        <v>192</v>
      </c>
      <c r="D55" s="360"/>
      <c r="E55" s="360"/>
      <c r="F55" s="361"/>
      <c r="G55" s="76" t="s">
        <v>206</v>
      </c>
      <c r="H55" s="73"/>
    </row>
    <row r="56" spans="2:8" ht="48" customHeight="1" thickBot="1" x14ac:dyDescent="0.5">
      <c r="B56" s="462" t="s">
        <v>116</v>
      </c>
      <c r="C56" s="463"/>
      <c r="D56" s="463"/>
      <c r="E56" s="463"/>
      <c r="F56" s="464"/>
      <c r="G56" s="77" t="s">
        <v>206</v>
      </c>
      <c r="H56" s="78"/>
    </row>
  </sheetData>
  <mergeCells count="75">
    <mergeCell ref="C11:F11"/>
    <mergeCell ref="B2:H2"/>
    <mergeCell ref="B3:C3"/>
    <mergeCell ref="D3:H3"/>
    <mergeCell ref="B4:C4"/>
    <mergeCell ref="D4:H4"/>
    <mergeCell ref="B5:C5"/>
    <mergeCell ref="D5:H5"/>
    <mergeCell ref="B6:H6"/>
    <mergeCell ref="C7:F7"/>
    <mergeCell ref="C8:F8"/>
    <mergeCell ref="C9:F9"/>
    <mergeCell ref="C10:F10"/>
    <mergeCell ref="C12:F12"/>
    <mergeCell ref="C13:F13"/>
    <mergeCell ref="C14:F14"/>
    <mergeCell ref="C15:F15"/>
    <mergeCell ref="C16:F16"/>
    <mergeCell ref="H16:H17"/>
    <mergeCell ref="C17:F17"/>
    <mergeCell ref="B18:B19"/>
    <mergeCell ref="C18:F18"/>
    <mergeCell ref="G18:G19"/>
    <mergeCell ref="H18:H19"/>
    <mergeCell ref="C19:F19"/>
    <mergeCell ref="G16:G17"/>
    <mergeCell ref="C20:F20"/>
    <mergeCell ref="G20:G21"/>
    <mergeCell ref="H20:H21"/>
    <mergeCell ref="C21:F21"/>
    <mergeCell ref="C22:F22"/>
    <mergeCell ref="H22:H23"/>
    <mergeCell ref="C23:F23"/>
    <mergeCell ref="C35:F35"/>
    <mergeCell ref="C24:F24"/>
    <mergeCell ref="C25:F25"/>
    <mergeCell ref="C26:F26"/>
    <mergeCell ref="C27:F27"/>
    <mergeCell ref="C28:F28"/>
    <mergeCell ref="C29:F29"/>
    <mergeCell ref="C30:F30"/>
    <mergeCell ref="C31:F31"/>
    <mergeCell ref="C32:F32"/>
    <mergeCell ref="C33:F33"/>
    <mergeCell ref="C34:F34"/>
    <mergeCell ref="C36:F36"/>
    <mergeCell ref="C37:F37"/>
    <mergeCell ref="C38:F38"/>
    <mergeCell ref="C39:F39"/>
    <mergeCell ref="B40:B41"/>
    <mergeCell ref="C40:F40"/>
    <mergeCell ref="C46:F46"/>
    <mergeCell ref="G40:G41"/>
    <mergeCell ref="H40:H41"/>
    <mergeCell ref="C41:F41"/>
    <mergeCell ref="B42:B43"/>
    <mergeCell ref="C42:F42"/>
    <mergeCell ref="G42:G43"/>
    <mergeCell ref="H42:H43"/>
    <mergeCell ref="C43:F43"/>
    <mergeCell ref="B44:B45"/>
    <mergeCell ref="C44:F44"/>
    <mergeCell ref="G44:G45"/>
    <mergeCell ref="H44:H45"/>
    <mergeCell ref="C45:F45"/>
    <mergeCell ref="B53:H53"/>
    <mergeCell ref="C54:F54"/>
    <mergeCell ref="C55:F55"/>
    <mergeCell ref="B56:F56"/>
    <mergeCell ref="C47:F47"/>
    <mergeCell ref="C48:F48"/>
    <mergeCell ref="C49:F49"/>
    <mergeCell ref="C50:F50"/>
    <mergeCell ref="C51:F51"/>
    <mergeCell ref="C52:F52"/>
  </mergeCells>
  <pageMargins left="0.7" right="0.7" top="0.75" bottom="0.75" header="0.3" footer="0.3"/>
  <pageSetup paperSize="9" scale="66"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0"/>
  <sheetViews>
    <sheetView workbookViewId="0">
      <selection activeCell="C9" sqref="C9:F9"/>
    </sheetView>
  </sheetViews>
  <sheetFormatPr defaultRowHeight="14.4" x14ac:dyDescent="0.3"/>
  <cols>
    <col min="2" max="2" width="9.109375" style="1"/>
    <col min="3" max="3" width="34.5546875" customWidth="1"/>
    <col min="6" max="6" width="15" style="1" customWidth="1"/>
    <col min="7" max="7" width="14.33203125" style="1" customWidth="1"/>
    <col min="8" max="8" width="40.109375" customWidth="1"/>
  </cols>
  <sheetData>
    <row r="1" spans="2:8" ht="15" thickBot="1" x14ac:dyDescent="0.35"/>
    <row r="2" spans="2:8" ht="56.4" customHeight="1" thickBot="1" x14ac:dyDescent="0.35">
      <c r="B2" s="211" t="s">
        <v>0</v>
      </c>
      <c r="C2" s="226"/>
      <c r="D2" s="226"/>
      <c r="E2" s="226"/>
      <c r="F2" s="226"/>
      <c r="G2" s="226"/>
      <c r="H2" s="227"/>
    </row>
    <row r="3" spans="2:8" ht="38.4" customHeight="1" x14ac:dyDescent="0.3">
      <c r="B3" s="197" t="s">
        <v>5</v>
      </c>
      <c r="C3" s="198"/>
      <c r="D3" s="214" t="str">
        <f>'I etap oceny strona tytułowa'!D7:H7</f>
        <v>tytuł projektu</v>
      </c>
      <c r="E3" s="215"/>
      <c r="F3" s="215"/>
      <c r="G3" s="215"/>
      <c r="H3" s="216"/>
    </row>
    <row r="4" spans="2:8" ht="38.4" customHeight="1" x14ac:dyDescent="0.3">
      <c r="B4" s="187" t="s">
        <v>6</v>
      </c>
      <c r="C4" s="188"/>
      <c r="D4" s="189" t="str">
        <f>'I etap oceny strona tytułowa'!D8:H8</f>
        <v>FENX.01.02-00.00.01-001/23</v>
      </c>
      <c r="E4" s="190"/>
      <c r="F4" s="190"/>
      <c r="G4" s="190"/>
      <c r="H4" s="191"/>
    </row>
    <row r="5" spans="2:8" ht="38.4" customHeight="1" thickBot="1" x14ac:dyDescent="0.35">
      <c r="B5" s="192" t="s">
        <v>7</v>
      </c>
      <c r="C5" s="193"/>
      <c r="D5" s="228" t="str">
        <f>'I etap oceny strona tytułowa'!D9:H9</f>
        <v>Miasto 44</v>
      </c>
      <c r="E5" s="224"/>
      <c r="F5" s="224"/>
      <c r="G5" s="224"/>
      <c r="H5" s="225"/>
    </row>
    <row r="6" spans="2:8" ht="47.4" customHeight="1" thickBot="1" x14ac:dyDescent="0.35">
      <c r="B6" s="204" t="s">
        <v>181</v>
      </c>
      <c r="C6" s="235"/>
      <c r="D6" s="235"/>
      <c r="E6" s="235"/>
      <c r="F6" s="235"/>
      <c r="G6" s="235"/>
      <c r="H6" s="236"/>
    </row>
    <row r="7" spans="2:8" ht="42" customHeight="1" x14ac:dyDescent="0.3">
      <c r="B7" s="24" t="s">
        <v>22</v>
      </c>
      <c r="C7" s="237" t="s">
        <v>23</v>
      </c>
      <c r="D7" s="238"/>
      <c r="E7" s="238"/>
      <c r="F7" s="239"/>
      <c r="G7" s="25" t="s">
        <v>24</v>
      </c>
      <c r="H7" s="39" t="s">
        <v>25</v>
      </c>
    </row>
    <row r="8" spans="2:8" ht="63" customHeight="1" x14ac:dyDescent="0.3">
      <c r="B8" s="26">
        <v>1</v>
      </c>
      <c r="C8" s="240" t="s">
        <v>26</v>
      </c>
      <c r="D8" s="240"/>
      <c r="E8" s="240"/>
      <c r="F8" s="240"/>
      <c r="G8" s="14" t="str">
        <f>IF(AND(G9="TAK",G10="TAK",G11="TAK", G12="TAK", G13="TAK", G14="TAK"),"TAK","NIE")</f>
        <v>TAK</v>
      </c>
      <c r="H8" s="27"/>
    </row>
    <row r="9" spans="2:8" ht="27.75" customHeight="1" x14ac:dyDescent="0.3">
      <c r="B9" s="15" t="s">
        <v>27</v>
      </c>
      <c r="C9" s="229" t="s">
        <v>28</v>
      </c>
      <c r="D9" s="229"/>
      <c r="E9" s="229"/>
      <c r="F9" s="229"/>
      <c r="G9" s="6" t="s">
        <v>13</v>
      </c>
      <c r="H9" s="28"/>
    </row>
    <row r="10" spans="2:8" ht="39.75" customHeight="1" x14ac:dyDescent="0.3">
      <c r="B10" s="15" t="s">
        <v>29</v>
      </c>
      <c r="C10" s="229" t="s">
        <v>30</v>
      </c>
      <c r="D10" s="229"/>
      <c r="E10" s="229"/>
      <c r="F10" s="229"/>
      <c r="G10" s="6" t="s">
        <v>13</v>
      </c>
      <c r="H10" s="28"/>
    </row>
    <row r="11" spans="2:8" x14ac:dyDescent="0.3">
      <c r="B11" s="15" t="s">
        <v>31</v>
      </c>
      <c r="C11" s="229" t="s">
        <v>32</v>
      </c>
      <c r="D11" s="229"/>
      <c r="E11" s="229"/>
      <c r="F11" s="229"/>
      <c r="G11" s="6" t="s">
        <v>13</v>
      </c>
      <c r="H11" s="28"/>
    </row>
    <row r="12" spans="2:8" x14ac:dyDescent="0.3">
      <c r="B12" s="15" t="s">
        <v>33</v>
      </c>
      <c r="C12" s="229" t="s">
        <v>34</v>
      </c>
      <c r="D12" s="229"/>
      <c r="E12" s="229"/>
      <c r="F12" s="229"/>
      <c r="G12" s="6" t="s">
        <v>13</v>
      </c>
      <c r="H12" s="28"/>
    </row>
    <row r="13" spans="2:8" ht="16.5" customHeight="1" x14ac:dyDescent="0.3">
      <c r="B13" s="15" t="s">
        <v>35</v>
      </c>
      <c r="C13" s="229" t="s">
        <v>36</v>
      </c>
      <c r="D13" s="229"/>
      <c r="E13" s="229"/>
      <c r="F13" s="229"/>
      <c r="G13" s="6" t="s">
        <v>13</v>
      </c>
      <c r="H13" s="29"/>
    </row>
    <row r="14" spans="2:8" ht="26.25" customHeight="1" thickBot="1" x14ac:dyDescent="0.35">
      <c r="B14" s="9" t="s">
        <v>37</v>
      </c>
      <c r="C14" s="230" t="s">
        <v>38</v>
      </c>
      <c r="D14" s="230"/>
      <c r="E14" s="230"/>
      <c r="F14" s="230"/>
      <c r="G14" s="10" t="s">
        <v>13</v>
      </c>
      <c r="H14" s="30"/>
    </row>
    <row r="15" spans="2:8" ht="33.6" customHeight="1" x14ac:dyDescent="0.3">
      <c r="B15" s="8">
        <v>2</v>
      </c>
      <c r="C15" s="231" t="s">
        <v>39</v>
      </c>
      <c r="D15" s="231"/>
      <c r="E15" s="231"/>
      <c r="F15" s="231"/>
      <c r="G15" s="16" t="str">
        <f>IF(AND(G16="TAK",G17="TAK"),"TAK","NIE")</f>
        <v>TAK</v>
      </c>
      <c r="H15" s="12"/>
    </row>
    <row r="16" spans="2:8" ht="30.75" customHeight="1" x14ac:dyDescent="0.3">
      <c r="B16" s="15" t="s">
        <v>40</v>
      </c>
      <c r="C16" s="229" t="s">
        <v>41</v>
      </c>
      <c r="D16" s="229"/>
      <c r="E16" s="229"/>
      <c r="F16" s="229"/>
      <c r="G16" s="6" t="s">
        <v>13</v>
      </c>
      <c r="H16" s="28"/>
    </row>
    <row r="17" spans="2:8" ht="52.5" customHeight="1" thickBot="1" x14ac:dyDescent="0.35">
      <c r="B17" s="9" t="s">
        <v>42</v>
      </c>
      <c r="C17" s="232" t="s">
        <v>43</v>
      </c>
      <c r="D17" s="233"/>
      <c r="E17" s="233"/>
      <c r="F17" s="234"/>
      <c r="G17" s="10" t="s">
        <v>13</v>
      </c>
      <c r="H17" s="30"/>
    </row>
    <row r="18" spans="2:8" ht="38.4" customHeight="1" x14ac:dyDescent="0.3">
      <c r="B18" s="8">
        <v>3</v>
      </c>
      <c r="C18" s="246" t="s">
        <v>44</v>
      </c>
      <c r="D18" s="246"/>
      <c r="E18" s="246"/>
      <c r="F18" s="246"/>
      <c r="G18" s="247" t="s">
        <v>13</v>
      </c>
      <c r="H18" s="249"/>
    </row>
    <row r="19" spans="2:8" ht="42.75" customHeight="1" thickBot="1" x14ac:dyDescent="0.35">
      <c r="B19" s="9" t="s">
        <v>45</v>
      </c>
      <c r="C19" s="230" t="s">
        <v>46</v>
      </c>
      <c r="D19" s="230"/>
      <c r="E19" s="230"/>
      <c r="F19" s="230"/>
      <c r="G19" s="248"/>
      <c r="H19" s="250"/>
    </row>
    <row r="20" spans="2:8" ht="41.4" customHeight="1" x14ac:dyDescent="0.3">
      <c r="B20" s="31">
        <v>4</v>
      </c>
      <c r="C20" s="251" t="s">
        <v>47</v>
      </c>
      <c r="D20" s="251"/>
      <c r="E20" s="251"/>
      <c r="F20" s="251"/>
      <c r="G20" s="252" t="s">
        <v>13</v>
      </c>
      <c r="H20" s="254"/>
    </row>
    <row r="21" spans="2:8" ht="113.4" customHeight="1" thickBot="1" x14ac:dyDescent="0.35">
      <c r="B21" s="9" t="s">
        <v>48</v>
      </c>
      <c r="C21" s="232" t="s">
        <v>49</v>
      </c>
      <c r="D21" s="233"/>
      <c r="E21" s="233"/>
      <c r="F21" s="234"/>
      <c r="G21" s="253"/>
      <c r="H21" s="250"/>
    </row>
    <row r="22" spans="2:8" ht="40.200000000000003" customHeight="1" x14ac:dyDescent="0.3">
      <c r="B22" s="8">
        <v>5</v>
      </c>
      <c r="C22" s="241" t="s">
        <v>50</v>
      </c>
      <c r="D22" s="242"/>
      <c r="E22" s="242"/>
      <c r="F22" s="242"/>
      <c r="G22" s="14" t="str">
        <f>IF(AND(G23="TAK",G24="TAK",G25="TAK", G26="TAK", G27="TAK", G28="TAK", G29="TAK"),"TAK","NIE")</f>
        <v>TAK</v>
      </c>
      <c r="H22" s="32"/>
    </row>
    <row r="23" spans="2:8" ht="26.4" customHeight="1" x14ac:dyDescent="0.3">
      <c r="B23" s="15" t="s">
        <v>51</v>
      </c>
      <c r="C23" s="243" t="s">
        <v>52</v>
      </c>
      <c r="D23" s="244"/>
      <c r="E23" s="244"/>
      <c r="F23" s="245"/>
      <c r="G23" s="6" t="s">
        <v>13</v>
      </c>
      <c r="H23" s="33"/>
    </row>
    <row r="24" spans="2:8" ht="26.4" customHeight="1" x14ac:dyDescent="0.3">
      <c r="B24" s="15" t="s">
        <v>53</v>
      </c>
      <c r="C24" s="243" t="s">
        <v>54</v>
      </c>
      <c r="D24" s="244"/>
      <c r="E24" s="244"/>
      <c r="F24" s="245"/>
      <c r="G24" s="6" t="s">
        <v>13</v>
      </c>
      <c r="H24" s="33"/>
    </row>
    <row r="25" spans="2:8" ht="26.4" customHeight="1" x14ac:dyDescent="0.3">
      <c r="B25" s="15" t="s">
        <v>55</v>
      </c>
      <c r="C25" s="243" t="s">
        <v>56</v>
      </c>
      <c r="D25" s="244"/>
      <c r="E25" s="244"/>
      <c r="F25" s="245"/>
      <c r="G25" s="6" t="s">
        <v>13</v>
      </c>
      <c r="H25" s="33"/>
    </row>
    <row r="26" spans="2:8" ht="26.4" customHeight="1" x14ac:dyDescent="0.3">
      <c r="B26" s="15" t="s">
        <v>57</v>
      </c>
      <c r="C26" s="243" t="s">
        <v>58</v>
      </c>
      <c r="D26" s="244"/>
      <c r="E26" s="244"/>
      <c r="F26" s="245"/>
      <c r="G26" s="6" t="s">
        <v>13</v>
      </c>
      <c r="H26" s="33"/>
    </row>
    <row r="27" spans="2:8" ht="26.4" customHeight="1" x14ac:dyDescent="0.3">
      <c r="B27" s="15" t="s">
        <v>59</v>
      </c>
      <c r="C27" s="243" t="s">
        <v>60</v>
      </c>
      <c r="D27" s="244"/>
      <c r="E27" s="244"/>
      <c r="F27" s="245"/>
      <c r="G27" s="6" t="s">
        <v>13</v>
      </c>
      <c r="H27" s="33"/>
    </row>
    <row r="28" spans="2:8" ht="39" customHeight="1" x14ac:dyDescent="0.3">
      <c r="B28" s="15" t="s">
        <v>61</v>
      </c>
      <c r="C28" s="243" t="s">
        <v>62</v>
      </c>
      <c r="D28" s="244"/>
      <c r="E28" s="244"/>
      <c r="F28" s="245"/>
      <c r="G28" s="6" t="s">
        <v>13</v>
      </c>
      <c r="H28" s="33"/>
    </row>
    <row r="29" spans="2:8" ht="38.25" customHeight="1" thickBot="1" x14ac:dyDescent="0.35">
      <c r="B29" s="9" t="s">
        <v>63</v>
      </c>
      <c r="C29" s="232" t="s">
        <v>64</v>
      </c>
      <c r="D29" s="233"/>
      <c r="E29" s="233"/>
      <c r="F29" s="234"/>
      <c r="G29" s="10" t="s">
        <v>13</v>
      </c>
      <c r="H29" s="13"/>
    </row>
    <row r="30" spans="2:8" ht="39.6" customHeight="1" x14ac:dyDescent="0.3">
      <c r="B30" s="8">
        <v>8</v>
      </c>
      <c r="C30" s="231" t="s">
        <v>68</v>
      </c>
      <c r="D30" s="231"/>
      <c r="E30" s="231"/>
      <c r="F30" s="231"/>
      <c r="G30" s="16" t="str">
        <f>IF(AND(G31="TAK",G32="TAK"),"TAK","NIE")</f>
        <v>TAK</v>
      </c>
      <c r="H30" s="12"/>
    </row>
    <row r="31" spans="2:8" ht="147.75" customHeight="1" x14ac:dyDescent="0.3">
      <c r="B31" s="15" t="s">
        <v>69</v>
      </c>
      <c r="C31" s="229" t="s">
        <v>70</v>
      </c>
      <c r="D31" s="229"/>
      <c r="E31" s="229"/>
      <c r="F31" s="229"/>
      <c r="G31" s="6" t="s">
        <v>13</v>
      </c>
      <c r="H31" s="33"/>
    </row>
    <row r="32" spans="2:8" ht="77.25" customHeight="1" thickBot="1" x14ac:dyDescent="0.35">
      <c r="B32" s="9" t="s">
        <v>71</v>
      </c>
      <c r="C32" s="230" t="s">
        <v>72</v>
      </c>
      <c r="D32" s="230"/>
      <c r="E32" s="230"/>
      <c r="F32" s="230"/>
      <c r="G32" s="10" t="s">
        <v>13</v>
      </c>
      <c r="H32" s="13"/>
    </row>
    <row r="33" spans="2:11" ht="35.4" customHeight="1" x14ac:dyDescent="0.3">
      <c r="B33" s="255">
        <v>9</v>
      </c>
      <c r="C33" s="257" t="s">
        <v>73</v>
      </c>
      <c r="D33" s="258"/>
      <c r="E33" s="258"/>
      <c r="F33" s="258"/>
      <c r="G33" s="259" t="s">
        <v>13</v>
      </c>
      <c r="H33" s="254"/>
    </row>
    <row r="34" spans="2:11" ht="214.5" customHeight="1" thickBot="1" x14ac:dyDescent="0.35">
      <c r="B34" s="256"/>
      <c r="C34" s="261" t="s">
        <v>150</v>
      </c>
      <c r="D34" s="262"/>
      <c r="E34" s="262"/>
      <c r="F34" s="262"/>
      <c r="G34" s="260"/>
      <c r="H34" s="250"/>
    </row>
    <row r="35" spans="2:11" ht="34.950000000000003" customHeight="1" x14ac:dyDescent="0.3">
      <c r="B35" s="8">
        <v>10</v>
      </c>
      <c r="C35" s="241" t="s">
        <v>74</v>
      </c>
      <c r="D35" s="242"/>
      <c r="E35" s="242"/>
      <c r="F35" s="270"/>
      <c r="G35" s="16" t="str">
        <f>IF(AND(G36="TAK",G37="TAK"),"TAK","NIE")</f>
        <v>TAK</v>
      </c>
      <c r="H35" s="12"/>
    </row>
    <row r="36" spans="2:11" ht="128.4" customHeight="1" x14ac:dyDescent="0.3">
      <c r="B36" s="15" t="s">
        <v>75</v>
      </c>
      <c r="C36" s="243" t="s">
        <v>76</v>
      </c>
      <c r="D36" s="244"/>
      <c r="E36" s="244"/>
      <c r="F36" s="245"/>
      <c r="G36" s="6" t="s">
        <v>13</v>
      </c>
      <c r="H36" s="34"/>
      <c r="I36" s="3"/>
      <c r="J36" s="3"/>
      <c r="K36" s="3"/>
    </row>
    <row r="37" spans="2:11" ht="175.95" customHeight="1" thickBot="1" x14ac:dyDescent="0.35">
      <c r="B37" s="9" t="s">
        <v>77</v>
      </c>
      <c r="C37" s="232" t="s">
        <v>78</v>
      </c>
      <c r="D37" s="233"/>
      <c r="E37" s="233"/>
      <c r="F37" s="234"/>
      <c r="G37" s="10" t="s">
        <v>13</v>
      </c>
      <c r="H37" s="35"/>
    </row>
    <row r="38" spans="2:11" ht="23.4" hidden="1" customHeight="1" x14ac:dyDescent="0.3">
      <c r="B38" s="264">
        <v>11</v>
      </c>
      <c r="C38" s="266" t="s">
        <v>79</v>
      </c>
      <c r="D38" s="267"/>
      <c r="E38" s="267"/>
      <c r="F38" s="268"/>
      <c r="G38" s="269" t="s">
        <v>65</v>
      </c>
      <c r="H38" s="249"/>
    </row>
    <row r="39" spans="2:11" ht="40.200000000000003" hidden="1" customHeight="1" thickBot="1" x14ac:dyDescent="0.35">
      <c r="B39" s="265"/>
      <c r="C39" s="263" t="s">
        <v>66</v>
      </c>
      <c r="D39" s="233"/>
      <c r="E39" s="233"/>
      <c r="F39" s="234"/>
      <c r="G39" s="253"/>
      <c r="H39" s="250"/>
    </row>
    <row r="40" spans="2:11" ht="25.95" hidden="1" customHeight="1" x14ac:dyDescent="0.3">
      <c r="B40" s="264">
        <v>12</v>
      </c>
      <c r="C40" s="266" t="s">
        <v>80</v>
      </c>
      <c r="D40" s="267"/>
      <c r="E40" s="267"/>
      <c r="F40" s="268"/>
      <c r="G40" s="269" t="s">
        <v>65</v>
      </c>
      <c r="H40" s="249"/>
    </row>
    <row r="41" spans="2:11" ht="41.25" hidden="1" customHeight="1" thickBot="1" x14ac:dyDescent="0.35">
      <c r="B41" s="265"/>
      <c r="C41" s="263" t="s">
        <v>66</v>
      </c>
      <c r="D41" s="233"/>
      <c r="E41" s="233"/>
      <c r="F41" s="234"/>
      <c r="G41" s="253"/>
      <c r="H41" s="250"/>
    </row>
    <row r="42" spans="2:11" ht="36.6" hidden="1" customHeight="1" x14ac:dyDescent="0.3">
      <c r="B42" s="8">
        <v>13</v>
      </c>
      <c r="C42" s="266" t="s">
        <v>81</v>
      </c>
      <c r="D42" s="267"/>
      <c r="E42" s="267"/>
      <c r="F42" s="267"/>
      <c r="G42" s="16" t="str">
        <f>IF(AND(G43="TAK",G44="TAK"),"TAK","NIE")</f>
        <v>TAK</v>
      </c>
      <c r="H42" s="32"/>
    </row>
    <row r="43" spans="2:11" ht="48.75" hidden="1" customHeight="1" x14ac:dyDescent="0.3">
      <c r="B43" s="15" t="s">
        <v>82</v>
      </c>
      <c r="C43" s="243" t="s">
        <v>83</v>
      </c>
      <c r="D43" s="244"/>
      <c r="E43" s="244"/>
      <c r="F43" s="245"/>
      <c r="G43" s="6" t="s">
        <v>13</v>
      </c>
      <c r="H43" s="33"/>
    </row>
    <row r="44" spans="2:11" ht="83.25" hidden="1" customHeight="1" thickBot="1" x14ac:dyDescent="0.35">
      <c r="B44" s="9" t="s">
        <v>84</v>
      </c>
      <c r="C44" s="232" t="s">
        <v>85</v>
      </c>
      <c r="D44" s="233"/>
      <c r="E44" s="233"/>
      <c r="F44" s="234"/>
      <c r="G44" s="10" t="s">
        <v>13</v>
      </c>
      <c r="H44" s="13"/>
    </row>
    <row r="45" spans="2:11" ht="33" customHeight="1" x14ac:dyDescent="0.3">
      <c r="B45" s="264">
        <v>14</v>
      </c>
      <c r="C45" s="241" t="s">
        <v>86</v>
      </c>
      <c r="D45" s="242"/>
      <c r="E45" s="242"/>
      <c r="F45" s="270"/>
      <c r="G45" s="269" t="s">
        <v>13</v>
      </c>
      <c r="H45" s="249"/>
    </row>
    <row r="46" spans="2:11" ht="42" customHeight="1" thickBot="1" x14ac:dyDescent="0.35">
      <c r="B46" s="265"/>
      <c r="C46" s="261" t="s">
        <v>151</v>
      </c>
      <c r="D46" s="262"/>
      <c r="E46" s="262"/>
      <c r="F46" s="271"/>
      <c r="G46" s="253"/>
      <c r="H46" s="250"/>
    </row>
    <row r="47" spans="2:11" ht="35.4" hidden="1" customHeight="1" x14ac:dyDescent="0.3">
      <c r="B47" s="264">
        <v>15</v>
      </c>
      <c r="C47" s="266" t="s">
        <v>87</v>
      </c>
      <c r="D47" s="267"/>
      <c r="E47" s="267"/>
      <c r="F47" s="268"/>
      <c r="G47" s="269" t="s">
        <v>65</v>
      </c>
      <c r="H47" s="249"/>
    </row>
    <row r="48" spans="2:11" ht="36.75" hidden="1" customHeight="1" thickBot="1" x14ac:dyDescent="0.35">
      <c r="B48" s="265"/>
      <c r="C48" s="263" t="s">
        <v>66</v>
      </c>
      <c r="D48" s="233"/>
      <c r="E48" s="233"/>
      <c r="F48" s="234"/>
      <c r="G48" s="253"/>
      <c r="H48" s="250"/>
    </row>
    <row r="49" spans="2:8" ht="34.950000000000003" hidden="1" customHeight="1" x14ac:dyDescent="0.3">
      <c r="B49" s="264">
        <v>16</v>
      </c>
      <c r="C49" s="272" t="s">
        <v>88</v>
      </c>
      <c r="D49" s="273"/>
      <c r="E49" s="273"/>
      <c r="F49" s="274"/>
      <c r="G49" s="269" t="s">
        <v>65</v>
      </c>
      <c r="H49" s="249"/>
    </row>
    <row r="50" spans="2:8" ht="35.25" hidden="1" customHeight="1" thickBot="1" x14ac:dyDescent="0.35">
      <c r="B50" s="265"/>
      <c r="C50" s="263" t="s">
        <v>66</v>
      </c>
      <c r="D50" s="233"/>
      <c r="E50" s="233"/>
      <c r="F50" s="234"/>
      <c r="G50" s="253"/>
      <c r="H50" s="250"/>
    </row>
    <row r="51" spans="2:8" ht="31.2" hidden="1" customHeight="1" x14ac:dyDescent="0.3">
      <c r="B51" s="264">
        <v>17</v>
      </c>
      <c r="C51" s="266" t="s">
        <v>89</v>
      </c>
      <c r="D51" s="267"/>
      <c r="E51" s="267"/>
      <c r="F51" s="268"/>
      <c r="G51" s="269" t="s">
        <v>65</v>
      </c>
      <c r="H51" s="249"/>
    </row>
    <row r="52" spans="2:8" ht="36" hidden="1" customHeight="1" thickBot="1" x14ac:dyDescent="0.35">
      <c r="B52" s="265"/>
      <c r="C52" s="263" t="s">
        <v>66</v>
      </c>
      <c r="D52" s="233"/>
      <c r="E52" s="233"/>
      <c r="F52" s="234"/>
      <c r="G52" s="253"/>
      <c r="H52" s="250"/>
    </row>
    <row r="53" spans="2:8" ht="40.200000000000003" hidden="1" customHeight="1" x14ac:dyDescent="0.3">
      <c r="B53" s="8">
        <v>18</v>
      </c>
      <c r="C53" s="266" t="s">
        <v>90</v>
      </c>
      <c r="D53" s="267"/>
      <c r="E53" s="267"/>
      <c r="F53" s="268"/>
      <c r="G53" s="14" t="str">
        <f>IF(AND(G54="TAK",G55="TAK",G56="TAK", G57="TAK", G58="TAK", G59="TAK"),"TAK","NIE")</f>
        <v>TAK</v>
      </c>
      <c r="H53" s="12"/>
    </row>
    <row r="54" spans="2:8" ht="25.2" hidden="1" customHeight="1" x14ac:dyDescent="0.3">
      <c r="B54" s="15" t="s">
        <v>91</v>
      </c>
      <c r="C54" s="243" t="s">
        <v>92</v>
      </c>
      <c r="D54" s="244"/>
      <c r="E54" s="244"/>
      <c r="F54" s="245"/>
      <c r="G54" s="6" t="s">
        <v>13</v>
      </c>
      <c r="H54" s="33"/>
    </row>
    <row r="55" spans="2:8" ht="46.5" hidden="1" customHeight="1" x14ac:dyDescent="0.3">
      <c r="B55" s="15" t="s">
        <v>93</v>
      </c>
      <c r="C55" s="243" t="s">
        <v>94</v>
      </c>
      <c r="D55" s="244"/>
      <c r="E55" s="244"/>
      <c r="F55" s="245"/>
      <c r="G55" s="6" t="s">
        <v>13</v>
      </c>
      <c r="H55" s="33"/>
    </row>
    <row r="56" spans="2:8" ht="25.2" hidden="1" customHeight="1" x14ac:dyDescent="0.3">
      <c r="B56" s="15" t="s">
        <v>95</v>
      </c>
      <c r="C56" s="243" t="s">
        <v>96</v>
      </c>
      <c r="D56" s="244"/>
      <c r="E56" s="244"/>
      <c r="F56" s="245"/>
      <c r="G56" s="6" t="s">
        <v>13</v>
      </c>
      <c r="H56" s="33"/>
    </row>
    <row r="57" spans="2:8" ht="38.25" hidden="1" customHeight="1" x14ac:dyDescent="0.3">
      <c r="B57" s="15" t="s">
        <v>97</v>
      </c>
      <c r="C57" s="243" t="s">
        <v>98</v>
      </c>
      <c r="D57" s="244"/>
      <c r="E57" s="244"/>
      <c r="F57" s="245"/>
      <c r="G57" s="6" t="s">
        <v>13</v>
      </c>
      <c r="H57" s="33"/>
    </row>
    <row r="58" spans="2:8" ht="25.2" hidden="1" customHeight="1" x14ac:dyDescent="0.3">
      <c r="B58" s="15" t="s">
        <v>99</v>
      </c>
      <c r="C58" s="243" t="s">
        <v>100</v>
      </c>
      <c r="D58" s="244"/>
      <c r="E58" s="244"/>
      <c r="F58" s="245"/>
      <c r="G58" s="6" t="s">
        <v>13</v>
      </c>
      <c r="H58" s="33"/>
    </row>
    <row r="59" spans="2:8" ht="36.75" hidden="1" customHeight="1" thickBot="1" x14ac:dyDescent="0.35">
      <c r="B59" s="9" t="s">
        <v>101</v>
      </c>
      <c r="C59" s="232" t="s">
        <v>102</v>
      </c>
      <c r="D59" s="233"/>
      <c r="E59" s="233"/>
      <c r="F59" s="234"/>
      <c r="G59" s="10" t="s">
        <v>13</v>
      </c>
      <c r="H59" s="13"/>
    </row>
    <row r="60" spans="2:8" ht="34.200000000000003" customHeight="1" x14ac:dyDescent="0.3">
      <c r="B60" s="8">
        <v>19</v>
      </c>
      <c r="C60" s="241" t="s">
        <v>103</v>
      </c>
      <c r="D60" s="242"/>
      <c r="E60" s="242"/>
      <c r="F60" s="270"/>
      <c r="G60" s="16" t="str">
        <f>IF(AND(G61="TAK",G62="TAK"),"TAK","NIE")</f>
        <v>TAK</v>
      </c>
      <c r="H60" s="12"/>
    </row>
    <row r="61" spans="2:8" ht="40.200000000000003" customHeight="1" x14ac:dyDescent="0.3">
      <c r="B61" s="15" t="s">
        <v>104</v>
      </c>
      <c r="C61" s="243" t="s">
        <v>105</v>
      </c>
      <c r="D61" s="244"/>
      <c r="E61" s="244"/>
      <c r="F61" s="245"/>
      <c r="G61" s="6" t="s">
        <v>13</v>
      </c>
      <c r="H61" s="33"/>
    </row>
    <row r="62" spans="2:8" ht="40.200000000000003" customHeight="1" thickBot="1" x14ac:dyDescent="0.35">
      <c r="B62" s="9" t="s">
        <v>106</v>
      </c>
      <c r="C62" s="232" t="s">
        <v>107</v>
      </c>
      <c r="D62" s="233"/>
      <c r="E62" s="233"/>
      <c r="F62" s="234"/>
      <c r="G62" s="10" t="s">
        <v>13</v>
      </c>
      <c r="H62" s="13"/>
    </row>
    <row r="63" spans="2:8" ht="33.6" customHeight="1" x14ac:dyDescent="0.3">
      <c r="B63" s="8">
        <v>20</v>
      </c>
      <c r="C63" s="241" t="s">
        <v>108</v>
      </c>
      <c r="D63" s="242"/>
      <c r="E63" s="242"/>
      <c r="F63" s="270"/>
      <c r="G63" s="269" t="s">
        <v>13</v>
      </c>
      <c r="H63" s="249"/>
    </row>
    <row r="64" spans="2:8" ht="40.5" customHeight="1" thickBot="1" x14ac:dyDescent="0.35">
      <c r="B64" s="9" t="s">
        <v>109</v>
      </c>
      <c r="C64" s="232" t="s">
        <v>110</v>
      </c>
      <c r="D64" s="233"/>
      <c r="E64" s="233"/>
      <c r="F64" s="234"/>
      <c r="G64" s="253"/>
      <c r="H64" s="250"/>
    </row>
    <row r="65" spans="2:8" ht="25.95" customHeight="1" x14ac:dyDescent="0.3">
      <c r="B65" s="8">
        <v>21</v>
      </c>
      <c r="C65" s="241" t="s">
        <v>111</v>
      </c>
      <c r="D65" s="242"/>
      <c r="E65" s="242"/>
      <c r="F65" s="270"/>
      <c r="G65" s="269" t="s">
        <v>13</v>
      </c>
      <c r="H65" s="249"/>
    </row>
    <row r="66" spans="2:8" ht="25.5" customHeight="1" thickBot="1" x14ac:dyDescent="0.35">
      <c r="B66" s="9" t="s">
        <v>112</v>
      </c>
      <c r="C66" s="232" t="s">
        <v>113</v>
      </c>
      <c r="D66" s="233"/>
      <c r="E66" s="233"/>
      <c r="F66" s="234"/>
      <c r="G66" s="253"/>
      <c r="H66" s="250"/>
    </row>
    <row r="67" spans="2:8" ht="31.2" customHeight="1" x14ac:dyDescent="0.3">
      <c r="B67" s="275" t="s">
        <v>21</v>
      </c>
      <c r="C67" s="276"/>
      <c r="D67" s="276"/>
      <c r="E67" s="276"/>
      <c r="F67" s="276"/>
      <c r="G67" s="276"/>
      <c r="H67" s="277"/>
    </row>
    <row r="68" spans="2:8" ht="27" customHeight="1" x14ac:dyDescent="0.3">
      <c r="B68" s="18">
        <v>1</v>
      </c>
      <c r="C68" s="278" t="s">
        <v>114</v>
      </c>
      <c r="D68" s="279"/>
      <c r="E68" s="279"/>
      <c r="F68" s="280"/>
      <c r="G68" s="6" t="s">
        <v>13</v>
      </c>
      <c r="H68" s="33"/>
    </row>
    <row r="69" spans="2:8" ht="27" customHeight="1" thickBot="1" x14ac:dyDescent="0.35">
      <c r="B69" s="19">
        <v>2</v>
      </c>
      <c r="C69" s="281" t="s">
        <v>115</v>
      </c>
      <c r="D69" s="282"/>
      <c r="E69" s="282"/>
      <c r="F69" s="283"/>
      <c r="G69" s="6" t="s">
        <v>13</v>
      </c>
      <c r="H69" s="36"/>
    </row>
    <row r="70" spans="2:8" ht="32.4" customHeight="1" thickBot="1" x14ac:dyDescent="0.35">
      <c r="B70" s="284" t="s">
        <v>116</v>
      </c>
      <c r="C70" s="285"/>
      <c r="D70" s="285"/>
      <c r="E70" s="285"/>
      <c r="F70" s="286"/>
      <c r="G70" s="287" t="s">
        <v>13</v>
      </c>
      <c r="H70" s="288"/>
    </row>
  </sheetData>
  <mergeCells count="102">
    <mergeCell ref="B67:H67"/>
    <mergeCell ref="C68:F68"/>
    <mergeCell ref="C69:F69"/>
    <mergeCell ref="B70:F70"/>
    <mergeCell ref="G70:H70"/>
    <mergeCell ref="H63:H64"/>
    <mergeCell ref="C64:F64"/>
    <mergeCell ref="C65:F65"/>
    <mergeCell ref="G65:G66"/>
    <mergeCell ref="H65:H66"/>
    <mergeCell ref="C66:F66"/>
    <mergeCell ref="C59:F59"/>
    <mergeCell ref="C60:F60"/>
    <mergeCell ref="C61:F61"/>
    <mergeCell ref="C62:F62"/>
    <mergeCell ref="C63:F63"/>
    <mergeCell ref="G63:G64"/>
    <mergeCell ref="C53:F53"/>
    <mergeCell ref="C54:F54"/>
    <mergeCell ref="C55:F55"/>
    <mergeCell ref="C56:F56"/>
    <mergeCell ref="C57:F57"/>
    <mergeCell ref="C58:F58"/>
    <mergeCell ref="B49:B50"/>
    <mergeCell ref="C49:F49"/>
    <mergeCell ref="G49:G50"/>
    <mergeCell ref="H49:H50"/>
    <mergeCell ref="C50:F50"/>
    <mergeCell ref="B51:B52"/>
    <mergeCell ref="C51:F51"/>
    <mergeCell ref="G51:G52"/>
    <mergeCell ref="H51:H52"/>
    <mergeCell ref="C52:F52"/>
    <mergeCell ref="H45:H46"/>
    <mergeCell ref="C46:F46"/>
    <mergeCell ref="B47:B48"/>
    <mergeCell ref="C47:F47"/>
    <mergeCell ref="G47:G48"/>
    <mergeCell ref="H47:H48"/>
    <mergeCell ref="C48:F48"/>
    <mergeCell ref="C42:F42"/>
    <mergeCell ref="C43:F43"/>
    <mergeCell ref="C44:F44"/>
    <mergeCell ref="B45:B46"/>
    <mergeCell ref="C45:F45"/>
    <mergeCell ref="G45:G46"/>
    <mergeCell ref="H38:H39"/>
    <mergeCell ref="C39:F39"/>
    <mergeCell ref="B40:B41"/>
    <mergeCell ref="C40:F40"/>
    <mergeCell ref="G40:G41"/>
    <mergeCell ref="H40:H41"/>
    <mergeCell ref="C41:F41"/>
    <mergeCell ref="C35:F35"/>
    <mergeCell ref="C36:F36"/>
    <mergeCell ref="C37:F37"/>
    <mergeCell ref="B38:B39"/>
    <mergeCell ref="C38:F38"/>
    <mergeCell ref="G38:G39"/>
    <mergeCell ref="C31:F31"/>
    <mergeCell ref="C32:F32"/>
    <mergeCell ref="B33:B34"/>
    <mergeCell ref="C33:F33"/>
    <mergeCell ref="G33:G34"/>
    <mergeCell ref="H33:H34"/>
    <mergeCell ref="C34:F34"/>
    <mergeCell ref="C30:F30"/>
    <mergeCell ref="C28:F28"/>
    <mergeCell ref="C29:F29"/>
    <mergeCell ref="C22:F22"/>
    <mergeCell ref="C23:F23"/>
    <mergeCell ref="C24:F24"/>
    <mergeCell ref="C25:F25"/>
    <mergeCell ref="C26:F26"/>
    <mergeCell ref="C27:F27"/>
    <mergeCell ref="C18:F18"/>
    <mergeCell ref="G18:G19"/>
    <mergeCell ref="H18:H19"/>
    <mergeCell ref="C19:F19"/>
    <mergeCell ref="C20:F20"/>
    <mergeCell ref="G20:G21"/>
    <mergeCell ref="H20:H21"/>
    <mergeCell ref="C21:F21"/>
    <mergeCell ref="C14:F14"/>
    <mergeCell ref="C15:F15"/>
    <mergeCell ref="C16:F16"/>
    <mergeCell ref="C17:F17"/>
    <mergeCell ref="B6:H6"/>
    <mergeCell ref="C7:F7"/>
    <mergeCell ref="C8:F8"/>
    <mergeCell ref="C9:F9"/>
    <mergeCell ref="C10:F10"/>
    <mergeCell ref="C11:F11"/>
    <mergeCell ref="B2:H2"/>
    <mergeCell ref="B3:C3"/>
    <mergeCell ref="D3:H3"/>
    <mergeCell ref="B4:C4"/>
    <mergeCell ref="D4:H4"/>
    <mergeCell ref="B5:C5"/>
    <mergeCell ref="D5:H5"/>
    <mergeCell ref="C12:F12"/>
    <mergeCell ref="C13:F13"/>
  </mergeCells>
  <conditionalFormatting sqref="G8">
    <cfRule type="cellIs" dxfId="94" priority="22" operator="equal">
      <formula>"NIE DOTYCZY"</formula>
    </cfRule>
    <cfRule type="containsText" dxfId="93" priority="23" operator="containsText" text="TAK">
      <formula>NOT(ISERROR(SEARCH("TAK",G8)))</formula>
    </cfRule>
    <cfRule type="cellIs" dxfId="92" priority="24" operator="equal">
      <formula>"NIE"</formula>
    </cfRule>
  </conditionalFormatting>
  <conditionalFormatting sqref="G15">
    <cfRule type="cellIs" dxfId="91" priority="19" operator="equal">
      <formula>"NIE DOTYCZY"</formula>
    </cfRule>
    <cfRule type="containsText" dxfId="90" priority="20" operator="containsText" text="TAK">
      <formula>NOT(ISERROR(SEARCH("TAK",G15)))</formula>
    </cfRule>
    <cfRule type="cellIs" dxfId="89" priority="21" operator="equal">
      <formula>"NIE"</formula>
    </cfRule>
  </conditionalFormatting>
  <conditionalFormatting sqref="G18">
    <cfRule type="cellIs" dxfId="88" priority="66" operator="equal">
      <formula>"NIE"</formula>
    </cfRule>
    <cfRule type="containsText" dxfId="87" priority="65" operator="containsText" text="TAK">
      <formula>NOT(ISERROR(SEARCH("TAK",G18)))</formula>
    </cfRule>
    <cfRule type="cellIs" dxfId="86" priority="64" operator="equal">
      <formula>"NIE DOTYCZY"</formula>
    </cfRule>
  </conditionalFormatting>
  <conditionalFormatting sqref="G20">
    <cfRule type="cellIs" dxfId="85" priority="33" operator="equal">
      <formula>"NIE"</formula>
    </cfRule>
    <cfRule type="containsText" dxfId="84" priority="32" operator="containsText" text="TAK">
      <formula>NOT(ISERROR(SEARCH("TAK",G20)))</formula>
    </cfRule>
    <cfRule type="cellIs" dxfId="83" priority="31" operator="equal">
      <formula>"NIE DOTYCZY"</formula>
    </cfRule>
  </conditionalFormatting>
  <conditionalFormatting sqref="G22">
    <cfRule type="cellIs" dxfId="82" priority="16" operator="equal">
      <formula>"NIE DOTYCZY"</formula>
    </cfRule>
    <cfRule type="containsText" dxfId="81" priority="17" operator="containsText" text="TAK">
      <formula>NOT(ISERROR(SEARCH("TAK",G22)))</formula>
    </cfRule>
    <cfRule type="cellIs" dxfId="80" priority="18" operator="equal">
      <formula>"NIE"</formula>
    </cfRule>
  </conditionalFormatting>
  <conditionalFormatting sqref="G30">
    <cfRule type="cellIs" dxfId="79" priority="15" operator="equal">
      <formula>"NIE"</formula>
    </cfRule>
    <cfRule type="cellIs" dxfId="78" priority="13" operator="equal">
      <formula>"NIE DOTYCZY"</formula>
    </cfRule>
    <cfRule type="containsText" dxfId="77" priority="14" operator="containsText" text="TAK">
      <formula>NOT(ISERROR(SEARCH("TAK",G30)))</formula>
    </cfRule>
  </conditionalFormatting>
  <conditionalFormatting sqref="G33">
    <cfRule type="cellIs" dxfId="76" priority="57" operator="equal">
      <formula>"NIE"</formula>
    </cfRule>
    <cfRule type="containsText" dxfId="75" priority="56" operator="containsText" text="TAK">
      <formula>NOT(ISERROR(SEARCH("TAK",G33)))</formula>
    </cfRule>
    <cfRule type="cellIs" dxfId="74" priority="55" operator="equal">
      <formula>"NIE DOTYCZY"</formula>
    </cfRule>
  </conditionalFormatting>
  <conditionalFormatting sqref="G35">
    <cfRule type="cellIs" dxfId="73" priority="10" operator="equal">
      <formula>"NIE DOTYCZY"</formula>
    </cfRule>
    <cfRule type="containsText" dxfId="72" priority="11" operator="containsText" text="TAK">
      <formula>NOT(ISERROR(SEARCH("TAK",G35)))</formula>
    </cfRule>
    <cfRule type="cellIs" dxfId="71" priority="12" operator="equal">
      <formula>"NIE"</formula>
    </cfRule>
  </conditionalFormatting>
  <conditionalFormatting sqref="G38">
    <cfRule type="containsText" dxfId="70" priority="53" operator="containsText" text="TAK">
      <formula>NOT(ISERROR(SEARCH("TAK",G38)))</formula>
    </cfRule>
    <cfRule type="cellIs" dxfId="69" priority="52" operator="equal">
      <formula>"NIE DOTYCZY"</formula>
    </cfRule>
    <cfRule type="cellIs" dxfId="68" priority="54" operator="equal">
      <formula>"NIE"</formula>
    </cfRule>
  </conditionalFormatting>
  <conditionalFormatting sqref="G40">
    <cfRule type="cellIs" dxfId="67" priority="51" operator="equal">
      <formula>"NIE"</formula>
    </cfRule>
    <cfRule type="containsText" dxfId="66" priority="50" operator="containsText" text="TAK">
      <formula>NOT(ISERROR(SEARCH("TAK",G40)))</formula>
    </cfRule>
    <cfRule type="cellIs" dxfId="65" priority="49" operator="equal">
      <formula>"NIE DOTYCZY"</formula>
    </cfRule>
  </conditionalFormatting>
  <conditionalFormatting sqref="G42">
    <cfRule type="containsText" dxfId="64" priority="8" operator="containsText" text="TAK">
      <formula>NOT(ISERROR(SEARCH("TAK",G42)))</formula>
    </cfRule>
    <cfRule type="cellIs" dxfId="63" priority="7" operator="equal">
      <formula>"NIE DOTYCZY"</formula>
    </cfRule>
    <cfRule type="cellIs" dxfId="62" priority="9" operator="equal">
      <formula>"NIE"</formula>
    </cfRule>
  </conditionalFormatting>
  <conditionalFormatting sqref="G45">
    <cfRule type="cellIs" dxfId="61" priority="46" operator="equal">
      <formula>"NIE DOTYCZY"</formula>
    </cfRule>
    <cfRule type="cellIs" dxfId="60" priority="48" operator="equal">
      <formula>"NIE"</formula>
    </cfRule>
    <cfRule type="containsText" dxfId="59" priority="47" operator="containsText" text="TAK">
      <formula>NOT(ISERROR(SEARCH("TAK",G45)))</formula>
    </cfRule>
  </conditionalFormatting>
  <conditionalFormatting sqref="G47">
    <cfRule type="cellIs" dxfId="58" priority="43" operator="equal">
      <formula>"NIE DOTYCZY"</formula>
    </cfRule>
    <cfRule type="containsText" dxfId="57" priority="44" operator="containsText" text="TAK">
      <formula>NOT(ISERROR(SEARCH("TAK",G47)))</formula>
    </cfRule>
    <cfRule type="cellIs" dxfId="56" priority="45" operator="equal">
      <formula>"NIE"</formula>
    </cfRule>
  </conditionalFormatting>
  <conditionalFormatting sqref="G49">
    <cfRule type="cellIs" dxfId="55" priority="42" operator="equal">
      <formula>"NIE"</formula>
    </cfRule>
    <cfRule type="containsText" dxfId="54" priority="41" operator="containsText" text="TAK">
      <formula>NOT(ISERROR(SEARCH("TAK",G49)))</formula>
    </cfRule>
    <cfRule type="cellIs" dxfId="53" priority="40" operator="equal">
      <formula>"NIE DOTYCZY"</formula>
    </cfRule>
  </conditionalFormatting>
  <conditionalFormatting sqref="G51">
    <cfRule type="cellIs" dxfId="52" priority="39" operator="equal">
      <formula>"NIE"</formula>
    </cfRule>
    <cfRule type="containsText" dxfId="51" priority="38" operator="containsText" text="TAK">
      <formula>NOT(ISERROR(SEARCH("TAK",G51)))</formula>
    </cfRule>
    <cfRule type="cellIs" dxfId="50" priority="37" operator="equal">
      <formula>"NIE DOTYCZY"</formula>
    </cfRule>
  </conditionalFormatting>
  <conditionalFormatting sqref="G53">
    <cfRule type="cellIs" dxfId="49" priority="3" operator="equal">
      <formula>"NIE"</formula>
    </cfRule>
    <cfRule type="cellIs" dxfId="48" priority="1" operator="equal">
      <formula>"NIE DOTYCZY"</formula>
    </cfRule>
    <cfRule type="containsText" dxfId="47" priority="2" operator="containsText" text="TAK">
      <formula>NOT(ISERROR(SEARCH("TAK",G53)))</formula>
    </cfRule>
  </conditionalFormatting>
  <conditionalFormatting sqref="G60">
    <cfRule type="cellIs" dxfId="46" priority="4" operator="equal">
      <formula>"NIE DOTYCZY"</formula>
    </cfRule>
    <cfRule type="containsText" dxfId="45" priority="5" operator="containsText" text="TAK">
      <formula>NOT(ISERROR(SEARCH("TAK",G60)))</formula>
    </cfRule>
    <cfRule type="cellIs" dxfId="44" priority="6" operator="equal">
      <formula>"NIE"</formula>
    </cfRule>
  </conditionalFormatting>
  <conditionalFormatting sqref="G63">
    <cfRule type="cellIs" dxfId="43" priority="28" operator="equal">
      <formula>"NIE DOTYCZY"</formula>
    </cfRule>
    <cfRule type="cellIs" dxfId="42" priority="30" operator="equal">
      <formula>"NIE"</formula>
    </cfRule>
    <cfRule type="containsText" dxfId="41" priority="29" operator="containsText" text="TAK">
      <formula>NOT(ISERROR(SEARCH("TAK",G63)))</formula>
    </cfRule>
  </conditionalFormatting>
  <conditionalFormatting sqref="G65">
    <cfRule type="cellIs" dxfId="40" priority="27" operator="equal">
      <formula>"NIE"</formula>
    </cfRule>
    <cfRule type="containsText" dxfId="39" priority="26" operator="containsText" text="TAK">
      <formula>NOT(ISERROR(SEARCH("TAK",G65)))</formula>
    </cfRule>
    <cfRule type="cellIs" dxfId="38" priority="25" operator="equal">
      <formula>"NIE DOTYCZY"</formula>
    </cfRule>
  </conditionalFormatting>
  <conditionalFormatting sqref="G68:G70">
    <cfRule type="cellIs" dxfId="37" priority="34" operator="equal">
      <formula>"NIE DOTYCZY"</formula>
    </cfRule>
    <cfRule type="containsText" dxfId="36" priority="35" operator="containsText" text="TAK">
      <formula>NOT(ISERROR(SEARCH("TAK",G68)))</formula>
    </cfRule>
    <cfRule type="cellIs" dxfId="35" priority="36" operator="equal">
      <formula>"NIE"</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G68:G69</xm:sqref>
        </x14:dataValidation>
        <x14:dataValidation type="list" allowBlank="1" showInputMessage="1" showErrorMessage="1" xr:uid="{00000000-0002-0000-0100-000001000000}">
          <x14:formula1>
            <xm:f>robocze!$B$7:$B$9</xm:f>
          </x14:formula1>
          <xm:sqref>G70</xm:sqref>
        </x14:dataValidation>
        <x14:dataValidation type="list" allowBlank="1" showInputMessage="1" showErrorMessage="1" xr:uid="{00000000-0002-0000-0100-000002000000}">
          <x14:formula1>
            <xm:f>robocze!$B$3:$B$5</xm:f>
          </x14:formula1>
          <xm:sqref>G47 G49 G42:G45 G8:G18 G22:G29 G30:G33 G40 G35:G38 G51 G20 G65 G53:G63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2"/>
  <sheetViews>
    <sheetView topLeftCell="B1" workbookViewId="0">
      <selection activeCell="O9" sqref="O9"/>
    </sheetView>
  </sheetViews>
  <sheetFormatPr defaultRowHeight="14.4" x14ac:dyDescent="0.3"/>
  <cols>
    <col min="2" max="2" width="8.88671875" style="5"/>
    <col min="3" max="3" width="34.5546875" customWidth="1"/>
    <col min="6" max="6" width="15" customWidth="1"/>
    <col min="7" max="7" width="14.33203125" customWidth="1"/>
    <col min="8" max="8" width="40.109375" customWidth="1"/>
  </cols>
  <sheetData>
    <row r="1" spans="2:8" ht="15" thickBot="1" x14ac:dyDescent="0.35"/>
    <row r="2" spans="2:8" ht="57.6" customHeight="1" thickBot="1" x14ac:dyDescent="0.35">
      <c r="B2" s="211" t="s">
        <v>0</v>
      </c>
      <c r="C2" s="226"/>
      <c r="D2" s="226"/>
      <c r="E2" s="226"/>
      <c r="F2" s="226"/>
      <c r="G2" s="226"/>
      <c r="H2" s="227"/>
    </row>
    <row r="3" spans="2:8" ht="31.2" customHeight="1" x14ac:dyDescent="0.3">
      <c r="B3" s="197" t="s">
        <v>5</v>
      </c>
      <c r="C3" s="198"/>
      <c r="D3" s="214" t="str">
        <f>'I etap oceny strona tytułowa'!D7:H7</f>
        <v>tytuł projektu</v>
      </c>
      <c r="E3" s="215"/>
      <c r="F3" s="215"/>
      <c r="G3" s="215"/>
      <c r="H3" s="216"/>
    </row>
    <row r="4" spans="2:8" ht="31.2" customHeight="1" x14ac:dyDescent="0.3">
      <c r="B4" s="187" t="s">
        <v>6</v>
      </c>
      <c r="C4" s="188"/>
      <c r="D4" s="189" t="str">
        <f>'I etap oceny strona tytułowa'!D8:H8</f>
        <v>FENX.01.02-00.00.01-001/23</v>
      </c>
      <c r="E4" s="190"/>
      <c r="F4" s="190"/>
      <c r="G4" s="190"/>
      <c r="H4" s="191"/>
    </row>
    <row r="5" spans="2:8" ht="31.2" customHeight="1" thickBot="1" x14ac:dyDescent="0.35">
      <c r="B5" s="192" t="s">
        <v>7</v>
      </c>
      <c r="C5" s="193"/>
      <c r="D5" s="228" t="str">
        <f>'I etap oceny strona tytułowa'!D9:H9</f>
        <v>Miasto 44</v>
      </c>
      <c r="E5" s="224"/>
      <c r="F5" s="224"/>
      <c r="G5" s="224"/>
      <c r="H5" s="225"/>
    </row>
    <row r="6" spans="2:8" ht="50.25" customHeight="1" x14ac:dyDescent="0.3">
      <c r="B6" s="294" t="s">
        <v>180</v>
      </c>
      <c r="C6" s="295"/>
      <c r="D6" s="295"/>
      <c r="E6" s="295"/>
      <c r="F6" s="295"/>
      <c r="G6" s="295"/>
      <c r="H6" s="296"/>
    </row>
    <row r="7" spans="2:8" ht="31.8" thickBot="1" x14ac:dyDescent="0.35">
      <c r="B7" s="21" t="s">
        <v>22</v>
      </c>
      <c r="C7" s="297" t="s">
        <v>23</v>
      </c>
      <c r="D7" s="298"/>
      <c r="E7" s="298"/>
      <c r="F7" s="299"/>
      <c r="G7" s="22" t="s">
        <v>24</v>
      </c>
      <c r="H7" s="23" t="s">
        <v>25</v>
      </c>
    </row>
    <row r="8" spans="2:8" ht="42.6" customHeight="1" x14ac:dyDescent="0.3">
      <c r="B8" s="8">
        <v>1</v>
      </c>
      <c r="C8" s="289" t="s">
        <v>152</v>
      </c>
      <c r="D8" s="289"/>
      <c r="E8" s="289"/>
      <c r="F8" s="289"/>
      <c r="G8" s="16" t="str">
        <f>IF(AND(G9="TAK"),"TAK","NIE")</f>
        <v>TAK</v>
      </c>
      <c r="H8" s="12"/>
    </row>
    <row r="9" spans="2:8" ht="52.2" customHeight="1" thickBot="1" x14ac:dyDescent="0.35">
      <c r="B9" s="15" t="s">
        <v>27</v>
      </c>
      <c r="C9" s="291" t="s">
        <v>154</v>
      </c>
      <c r="D9" s="291"/>
      <c r="E9" s="291"/>
      <c r="F9" s="291"/>
      <c r="G9" s="6" t="s">
        <v>13</v>
      </c>
      <c r="H9" s="17"/>
    </row>
    <row r="10" spans="2:8" ht="63.75" customHeight="1" x14ac:dyDescent="0.3">
      <c r="B10" s="8">
        <v>2</v>
      </c>
      <c r="C10" s="289" t="s">
        <v>153</v>
      </c>
      <c r="D10" s="289"/>
      <c r="E10" s="289"/>
      <c r="F10" s="289"/>
      <c r="G10" s="16" t="str">
        <f>IF(AND(G11="TAK"),"TAK","NIE")</f>
        <v>TAK</v>
      </c>
      <c r="H10" s="12"/>
    </row>
    <row r="11" spans="2:8" ht="48.75" customHeight="1" thickBot="1" x14ac:dyDescent="0.35">
      <c r="B11" s="9" t="s">
        <v>40</v>
      </c>
      <c r="C11" s="290" t="s">
        <v>155</v>
      </c>
      <c r="D11" s="290"/>
      <c r="E11" s="290"/>
      <c r="F11" s="290"/>
      <c r="G11" s="10" t="s">
        <v>13</v>
      </c>
      <c r="H11" s="11"/>
    </row>
    <row r="12" spans="2:8" ht="40.200000000000003" customHeight="1" x14ac:dyDescent="0.3">
      <c r="B12" s="8">
        <v>4</v>
      </c>
      <c r="C12" s="289" t="s">
        <v>156</v>
      </c>
      <c r="D12" s="289"/>
      <c r="E12" s="289"/>
      <c r="F12" s="289"/>
      <c r="G12" s="16" t="str">
        <f>IF(AND(G13="TAK"),"TAK","NIE")</f>
        <v>TAK</v>
      </c>
      <c r="H12" s="12"/>
    </row>
    <row r="13" spans="2:8" ht="43.5" customHeight="1" thickBot="1" x14ac:dyDescent="0.35">
      <c r="B13" s="15" t="s">
        <v>48</v>
      </c>
      <c r="C13" s="291" t="s">
        <v>157</v>
      </c>
      <c r="D13" s="291"/>
      <c r="E13" s="291"/>
      <c r="F13" s="291"/>
      <c r="G13" s="6" t="s">
        <v>13</v>
      </c>
      <c r="H13" s="17"/>
    </row>
    <row r="14" spans="2:8" ht="90" customHeight="1" x14ac:dyDescent="0.3">
      <c r="B14" s="8">
        <v>5</v>
      </c>
      <c r="C14" s="289" t="s">
        <v>159</v>
      </c>
      <c r="D14" s="289"/>
      <c r="E14" s="289"/>
      <c r="F14" s="289"/>
      <c r="G14" s="16" t="str">
        <f>IF(AND(G15="TAK"),"TAK","NIE")</f>
        <v>TAK</v>
      </c>
      <c r="H14" s="12"/>
    </row>
    <row r="15" spans="2:8" ht="39.6" customHeight="1" thickBot="1" x14ac:dyDescent="0.35">
      <c r="B15" s="15" t="s">
        <v>51</v>
      </c>
      <c r="C15" s="291" t="s">
        <v>158</v>
      </c>
      <c r="D15" s="291"/>
      <c r="E15" s="291"/>
      <c r="F15" s="291"/>
      <c r="G15" s="6" t="s">
        <v>13</v>
      </c>
      <c r="H15" s="17"/>
    </row>
    <row r="16" spans="2:8" ht="57" customHeight="1" x14ac:dyDescent="0.3">
      <c r="B16" s="8">
        <v>6</v>
      </c>
      <c r="C16" s="289" t="s">
        <v>161</v>
      </c>
      <c r="D16" s="289"/>
      <c r="E16" s="289"/>
      <c r="F16" s="289"/>
      <c r="G16" s="16" t="str">
        <f>IF(AND(G17="TAK"),"TAK","NIE")</f>
        <v>TAK</v>
      </c>
      <c r="H16" s="12"/>
    </row>
    <row r="17" spans="2:8" ht="141.75" customHeight="1" thickBot="1" x14ac:dyDescent="0.35">
      <c r="B17" s="15" t="s">
        <v>160</v>
      </c>
      <c r="C17" s="291" t="s">
        <v>162</v>
      </c>
      <c r="D17" s="291"/>
      <c r="E17" s="291"/>
      <c r="F17" s="291"/>
      <c r="G17" s="6" t="s">
        <v>13</v>
      </c>
      <c r="H17" s="17"/>
    </row>
    <row r="18" spans="2:8" ht="32.25" customHeight="1" x14ac:dyDescent="0.3">
      <c r="B18" s="8">
        <v>7</v>
      </c>
      <c r="C18" s="289" t="s">
        <v>164</v>
      </c>
      <c r="D18" s="289"/>
      <c r="E18" s="289"/>
      <c r="F18" s="289"/>
      <c r="G18" s="16" t="str">
        <f>IF(AND(G19="TAK", G20="TAK", G21="TAK"),"TAK","NIE")</f>
        <v>TAK</v>
      </c>
      <c r="H18" s="12"/>
    </row>
    <row r="19" spans="2:8" ht="60.75" customHeight="1" x14ac:dyDescent="0.3">
      <c r="B19" s="15" t="s">
        <v>163</v>
      </c>
      <c r="C19" s="291" t="s">
        <v>167</v>
      </c>
      <c r="D19" s="291"/>
      <c r="E19" s="291"/>
      <c r="F19" s="291"/>
      <c r="G19" s="6" t="s">
        <v>13</v>
      </c>
      <c r="H19" s="17"/>
    </row>
    <row r="20" spans="2:8" ht="39.6" customHeight="1" x14ac:dyDescent="0.3">
      <c r="B20" s="40" t="s">
        <v>165</v>
      </c>
      <c r="C20" s="291" t="s">
        <v>166</v>
      </c>
      <c r="D20" s="291"/>
      <c r="E20" s="291"/>
      <c r="F20" s="291"/>
      <c r="G20" s="6" t="s">
        <v>13</v>
      </c>
      <c r="H20" s="41"/>
    </row>
    <row r="21" spans="2:8" ht="71.25" customHeight="1" x14ac:dyDescent="0.3">
      <c r="B21" s="15" t="s">
        <v>168</v>
      </c>
      <c r="C21" s="291" t="s">
        <v>169</v>
      </c>
      <c r="D21" s="291"/>
      <c r="E21" s="291"/>
      <c r="F21" s="291"/>
      <c r="G21" s="6" t="s">
        <v>13</v>
      </c>
      <c r="H21" s="41"/>
    </row>
    <row r="22" spans="2:8" ht="51.75" customHeight="1" thickBot="1" x14ac:dyDescent="0.35">
      <c r="B22" s="15" t="s">
        <v>170</v>
      </c>
      <c r="C22" s="291" t="s">
        <v>171</v>
      </c>
      <c r="D22" s="291"/>
      <c r="E22" s="291"/>
      <c r="F22" s="291"/>
      <c r="G22" s="6" t="s">
        <v>13</v>
      </c>
      <c r="H22" s="41"/>
    </row>
    <row r="23" spans="2:8" ht="51.75" customHeight="1" x14ac:dyDescent="0.3">
      <c r="B23" s="8">
        <v>8</v>
      </c>
      <c r="C23" s="289" t="s">
        <v>172</v>
      </c>
      <c r="D23" s="289"/>
      <c r="E23" s="289"/>
      <c r="F23" s="289"/>
      <c r="G23" s="16" t="str">
        <f>IF(AND(G24="TAK"),"TAK","NIE")</f>
        <v>TAK</v>
      </c>
      <c r="H23" s="12"/>
    </row>
    <row r="24" spans="2:8" ht="127.5" customHeight="1" thickBot="1" x14ac:dyDescent="0.35">
      <c r="B24" s="15" t="s">
        <v>69</v>
      </c>
      <c r="C24" s="291" t="s">
        <v>173</v>
      </c>
      <c r="D24" s="291"/>
      <c r="E24" s="291"/>
      <c r="F24" s="291"/>
      <c r="G24" s="6" t="s">
        <v>13</v>
      </c>
      <c r="H24" s="17"/>
    </row>
    <row r="25" spans="2:8" ht="51.75" customHeight="1" x14ac:dyDescent="0.3">
      <c r="B25" s="8">
        <v>9</v>
      </c>
      <c r="C25" s="289" t="s">
        <v>174</v>
      </c>
      <c r="D25" s="289"/>
      <c r="E25" s="289"/>
      <c r="F25" s="289"/>
      <c r="G25" s="16" t="str">
        <f>IF(AND(G26="TAK"),"TAK","NIE")</f>
        <v>TAK</v>
      </c>
      <c r="H25" s="12"/>
    </row>
    <row r="26" spans="2:8" ht="51.75" customHeight="1" thickBot="1" x14ac:dyDescent="0.35">
      <c r="B26" s="15" t="s">
        <v>176</v>
      </c>
      <c r="C26" s="291" t="s">
        <v>175</v>
      </c>
      <c r="D26" s="291"/>
      <c r="E26" s="291"/>
      <c r="F26" s="291"/>
      <c r="G26" s="6" t="s">
        <v>13</v>
      </c>
      <c r="H26" s="17"/>
    </row>
    <row r="27" spans="2:8" ht="29.4" customHeight="1" x14ac:dyDescent="0.3">
      <c r="B27" s="8">
        <v>10</v>
      </c>
      <c r="C27" s="289" t="s">
        <v>177</v>
      </c>
      <c r="D27" s="289"/>
      <c r="E27" s="289"/>
      <c r="F27" s="289"/>
      <c r="G27" s="247" t="s">
        <v>13</v>
      </c>
      <c r="H27" s="12"/>
    </row>
    <row r="28" spans="2:8" ht="29.25" customHeight="1" thickBot="1" x14ac:dyDescent="0.35">
      <c r="B28" s="9" t="s">
        <v>75</v>
      </c>
      <c r="C28" s="290" t="s">
        <v>178</v>
      </c>
      <c r="D28" s="290"/>
      <c r="E28" s="290"/>
      <c r="F28" s="290"/>
      <c r="G28" s="248"/>
      <c r="H28" s="11"/>
    </row>
    <row r="29" spans="2:8" ht="31.95" customHeight="1" x14ac:dyDescent="0.3">
      <c r="B29" s="275" t="s">
        <v>117</v>
      </c>
      <c r="C29" s="292"/>
      <c r="D29" s="292"/>
      <c r="E29" s="292"/>
      <c r="F29" s="292"/>
      <c r="G29" s="292"/>
      <c r="H29" s="293"/>
    </row>
    <row r="30" spans="2:8" ht="30.6" customHeight="1" x14ac:dyDescent="0.3">
      <c r="B30" s="18">
        <v>1</v>
      </c>
      <c r="C30" s="302" t="s">
        <v>114</v>
      </c>
      <c r="D30" s="302"/>
      <c r="E30" s="302"/>
      <c r="F30" s="302"/>
      <c r="G30" s="6" t="s">
        <v>13</v>
      </c>
      <c r="H30" s="17"/>
    </row>
    <row r="31" spans="2:8" ht="40.950000000000003" customHeight="1" thickBot="1" x14ac:dyDescent="0.35">
      <c r="B31" s="19">
        <v>2</v>
      </c>
      <c r="C31" s="300" t="s">
        <v>118</v>
      </c>
      <c r="D31" s="300"/>
      <c r="E31" s="300"/>
      <c r="F31" s="300"/>
      <c r="G31" s="4" t="s">
        <v>13</v>
      </c>
      <c r="H31" s="20"/>
    </row>
    <row r="32" spans="2:8" ht="30.6" customHeight="1" thickBot="1" x14ac:dyDescent="0.35">
      <c r="B32" s="284" t="s">
        <v>119</v>
      </c>
      <c r="C32" s="285"/>
      <c r="D32" s="285"/>
      <c r="E32" s="285"/>
      <c r="F32" s="285"/>
      <c r="G32" s="301" t="s">
        <v>120</v>
      </c>
      <c r="H32" s="288"/>
    </row>
  </sheetData>
  <mergeCells count="36">
    <mergeCell ref="C23:F23"/>
    <mergeCell ref="C24:F24"/>
    <mergeCell ref="C25:F25"/>
    <mergeCell ref="C26:F26"/>
    <mergeCell ref="C30:F30"/>
    <mergeCell ref="C31:F31"/>
    <mergeCell ref="G27:G28"/>
    <mergeCell ref="B32:F32"/>
    <mergeCell ref="C28:F28"/>
    <mergeCell ref="G32:H32"/>
    <mergeCell ref="B5:C5"/>
    <mergeCell ref="D5:H5"/>
    <mergeCell ref="B6:H6"/>
    <mergeCell ref="C7:F7"/>
    <mergeCell ref="C9:F9"/>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2:H2"/>
    <mergeCell ref="B3:C3"/>
    <mergeCell ref="D3:H3"/>
    <mergeCell ref="B4:C4"/>
    <mergeCell ref="D4:H4"/>
  </mergeCells>
  <conditionalFormatting sqref="G8">
    <cfRule type="cellIs" dxfId="34" priority="22" operator="equal">
      <formula>"NIE DOTYCZY"</formula>
    </cfRule>
    <cfRule type="containsText" dxfId="33" priority="23" operator="containsText" text="TAK">
      <formula>NOT(ISERROR(SEARCH("TAK",G8)))</formula>
    </cfRule>
    <cfRule type="cellIs" dxfId="32" priority="24" operator="equal">
      <formula>"NIE"</formula>
    </cfRule>
  </conditionalFormatting>
  <conditionalFormatting sqref="G10">
    <cfRule type="cellIs" dxfId="31" priority="31" operator="equal">
      <formula>"NIE DOTYCZY"</formula>
    </cfRule>
    <cfRule type="containsText" dxfId="30" priority="32" operator="containsText" text="TAK">
      <formula>NOT(ISERROR(SEARCH("TAK",G10)))</formula>
    </cfRule>
    <cfRule type="cellIs" dxfId="29" priority="33" operator="equal">
      <formula>"NIE"</formula>
    </cfRule>
  </conditionalFormatting>
  <conditionalFormatting sqref="G12">
    <cfRule type="cellIs" dxfId="28" priority="25" operator="equal">
      <formula>"NIE DOTYCZY"</formula>
    </cfRule>
    <cfRule type="containsText" dxfId="27" priority="26" operator="containsText" text="TAK">
      <formula>NOT(ISERROR(SEARCH("TAK",G12)))</formula>
    </cfRule>
    <cfRule type="cellIs" dxfId="26" priority="27" operator="equal">
      <formula>"NIE"</formula>
    </cfRule>
  </conditionalFormatting>
  <conditionalFormatting sqref="G14">
    <cfRule type="cellIs" dxfId="25" priority="13" operator="equal">
      <formula>"NIE DOTYCZY"</formula>
    </cfRule>
    <cfRule type="containsText" dxfId="24" priority="14" operator="containsText" text="TAK">
      <formula>NOT(ISERROR(SEARCH("TAK",G14)))</formula>
    </cfRule>
    <cfRule type="cellIs" dxfId="23" priority="15" operator="equal">
      <formula>"NIE"</formula>
    </cfRule>
  </conditionalFormatting>
  <conditionalFormatting sqref="G16">
    <cfRule type="cellIs" dxfId="22" priority="10" operator="equal">
      <formula>"NIE DOTYCZY"</formula>
    </cfRule>
    <cfRule type="containsText" dxfId="21" priority="11" operator="containsText" text="TAK">
      <formula>NOT(ISERROR(SEARCH("TAK",G16)))</formula>
    </cfRule>
    <cfRule type="cellIs" dxfId="20" priority="12" operator="equal">
      <formula>"NIE"</formula>
    </cfRule>
  </conditionalFormatting>
  <conditionalFormatting sqref="G18">
    <cfRule type="cellIs" dxfId="19" priority="7" operator="equal">
      <formula>"NIE DOTYCZY"</formula>
    </cfRule>
    <cfRule type="containsText" dxfId="18" priority="8" operator="containsText" text="TAK">
      <formula>NOT(ISERROR(SEARCH("TAK",G18)))</formula>
    </cfRule>
    <cfRule type="cellIs" dxfId="17" priority="9" operator="equal">
      <formula>"NIE"</formula>
    </cfRule>
  </conditionalFormatting>
  <conditionalFormatting sqref="G23">
    <cfRule type="cellIs" dxfId="16" priority="4" operator="equal">
      <formula>"NIE DOTYCZY"</formula>
    </cfRule>
    <cfRule type="containsText" dxfId="15" priority="5" operator="containsText" text="TAK">
      <formula>NOT(ISERROR(SEARCH("TAK",G23)))</formula>
    </cfRule>
    <cfRule type="cellIs" dxfId="14" priority="6" operator="equal">
      <formula>"NIE"</formula>
    </cfRule>
  </conditionalFormatting>
  <conditionalFormatting sqref="G25">
    <cfRule type="cellIs" dxfId="13" priority="1" operator="equal">
      <formula>"NIE DOTYCZY"</formula>
    </cfRule>
    <cfRule type="containsText" dxfId="12" priority="2" operator="containsText" text="TAK">
      <formula>NOT(ISERROR(SEARCH("TAK",G25)))</formula>
    </cfRule>
    <cfRule type="cellIs" dxfId="11" priority="3" operator="equal">
      <formula>"NIE"</formula>
    </cfRule>
  </conditionalFormatting>
  <conditionalFormatting sqref="G27">
    <cfRule type="cellIs" dxfId="10" priority="73" operator="equal">
      <formula>"NIE DOTYCZY"</formula>
    </cfRule>
    <cfRule type="containsText" dxfId="9" priority="74" operator="containsText" text="TAK">
      <formula>NOT(ISERROR(SEARCH("TAK",G27)))</formula>
    </cfRule>
    <cfRule type="cellIs" dxfId="8" priority="75" operator="equal">
      <formula>"NIE"</formula>
    </cfRule>
  </conditionalFormatting>
  <conditionalFormatting sqref="G30:G32">
    <cfRule type="cellIs" dxfId="7" priority="58" operator="equal">
      <formula>"NIE DOTYCZY"</formula>
    </cfRule>
    <cfRule type="containsText" dxfId="6" priority="59" operator="containsText" text="TAK">
      <formula>NOT(ISERROR(SEARCH("TAK",G30)))</formula>
    </cfRule>
    <cfRule type="cellIs" dxfId="5" priority="60" operator="equal">
      <formula>"NIE"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G32</xm:sqref>
        </x14:dataValidation>
        <x14:dataValidation type="list" allowBlank="1" showInputMessage="1" showErrorMessage="1" xr:uid="{00000000-0002-0000-0200-000001000000}">
          <x14:formula1>
            <xm:f>robocze!$B$3:$B$4</xm:f>
          </x14:formula1>
          <xm:sqref>G30:G31</xm:sqref>
        </x14:dataValidation>
        <x14:dataValidation type="list" allowBlank="1" showInputMessage="1" showErrorMessage="1" xr:uid="{00000000-0002-0000-0200-000002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24"/>
  <sheetViews>
    <sheetView tabSelected="1" view="pageBreakPreview" topLeftCell="B15" zoomScaleNormal="80" zoomScaleSheetLayoutView="100" workbookViewId="0">
      <selection activeCell="H17" sqref="H17"/>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62.4" customHeight="1" thickBot="1" x14ac:dyDescent="0.35">
      <c r="B2" s="341" t="s">
        <v>0</v>
      </c>
      <c r="C2" s="342"/>
      <c r="D2" s="342"/>
      <c r="E2" s="342"/>
      <c r="F2" s="342"/>
      <c r="G2" s="342"/>
      <c r="H2" s="343"/>
    </row>
    <row r="3" spans="2:8" ht="31.95" customHeight="1" x14ac:dyDescent="0.3">
      <c r="B3" s="339" t="s">
        <v>1</v>
      </c>
      <c r="C3" s="340"/>
      <c r="D3" s="214" t="s">
        <v>356</v>
      </c>
      <c r="E3" s="215"/>
      <c r="F3" s="215"/>
      <c r="G3" s="215"/>
      <c r="H3" s="216"/>
    </row>
    <row r="4" spans="2:8" ht="31.95" customHeight="1" x14ac:dyDescent="0.3">
      <c r="B4" s="329" t="s">
        <v>2</v>
      </c>
      <c r="C4" s="330"/>
      <c r="D4" s="189" t="s">
        <v>357</v>
      </c>
      <c r="E4" s="190"/>
      <c r="F4" s="190"/>
      <c r="G4" s="190"/>
      <c r="H4" s="191"/>
    </row>
    <row r="5" spans="2:8" ht="31.95" customHeight="1" x14ac:dyDescent="0.3">
      <c r="B5" s="187" t="s">
        <v>3</v>
      </c>
      <c r="C5" s="188"/>
      <c r="D5" s="189" t="s">
        <v>358</v>
      </c>
      <c r="E5" s="190"/>
      <c r="F5" s="190"/>
      <c r="G5" s="190"/>
      <c r="H5" s="191"/>
    </row>
    <row r="6" spans="2:8" ht="34.950000000000003" customHeight="1" thickBot="1" x14ac:dyDescent="0.35">
      <c r="B6" s="329" t="s">
        <v>195</v>
      </c>
      <c r="C6" s="330"/>
      <c r="D6" s="217" t="s">
        <v>196</v>
      </c>
      <c r="E6" s="218"/>
      <c r="F6" s="218"/>
      <c r="G6" s="218"/>
      <c r="H6" s="219"/>
    </row>
    <row r="7" spans="2:8" ht="31.95" customHeight="1" thickBot="1" x14ac:dyDescent="0.35">
      <c r="B7" s="334" t="s">
        <v>197</v>
      </c>
      <c r="C7" s="335"/>
      <c r="D7" s="217" t="s">
        <v>359</v>
      </c>
      <c r="E7" s="218"/>
      <c r="F7" s="218"/>
      <c r="G7" s="218"/>
      <c r="H7" s="219"/>
    </row>
    <row r="8" spans="2:8" ht="31.95" customHeight="1" thickBot="1" x14ac:dyDescent="0.35">
      <c r="B8" s="339" t="s">
        <v>5</v>
      </c>
      <c r="C8" s="340"/>
      <c r="D8" s="331" t="s">
        <v>199</v>
      </c>
      <c r="E8" s="332"/>
      <c r="F8" s="332"/>
      <c r="G8" s="332"/>
      <c r="H8" s="333"/>
    </row>
    <row r="9" spans="2:8" ht="31.95" customHeight="1" thickBot="1" x14ac:dyDescent="0.35">
      <c r="B9" s="329" t="s">
        <v>6</v>
      </c>
      <c r="C9" s="330"/>
      <c r="D9" s="331" t="s">
        <v>199</v>
      </c>
      <c r="E9" s="332"/>
      <c r="F9" s="332"/>
      <c r="G9" s="332"/>
      <c r="H9" s="333"/>
    </row>
    <row r="10" spans="2:8" ht="31.95" customHeight="1" thickBot="1" x14ac:dyDescent="0.35">
      <c r="B10" s="329" t="s">
        <v>7</v>
      </c>
      <c r="C10" s="330"/>
      <c r="D10" s="331" t="s">
        <v>199</v>
      </c>
      <c r="E10" s="332"/>
      <c r="F10" s="332"/>
      <c r="G10" s="332"/>
      <c r="H10" s="333"/>
    </row>
    <row r="11" spans="2:8" ht="31.95" customHeight="1" thickBot="1" x14ac:dyDescent="0.35">
      <c r="B11" s="334" t="s">
        <v>8</v>
      </c>
      <c r="C11" s="335"/>
      <c r="D11" s="331" t="s">
        <v>199</v>
      </c>
      <c r="E11" s="332"/>
      <c r="F11" s="332"/>
      <c r="G11" s="332"/>
      <c r="H11" s="333"/>
    </row>
    <row r="12" spans="2:8" ht="31.95" customHeight="1" thickBot="1" x14ac:dyDescent="0.35">
      <c r="B12" s="339" t="s">
        <v>9</v>
      </c>
      <c r="C12" s="340"/>
      <c r="D12" s="331" t="s">
        <v>199</v>
      </c>
      <c r="E12" s="332"/>
      <c r="F12" s="332"/>
      <c r="G12" s="332"/>
      <c r="H12" s="333"/>
    </row>
    <row r="13" spans="2:8" ht="31.95" customHeight="1" thickBot="1" x14ac:dyDescent="0.35">
      <c r="B13" s="329" t="s">
        <v>10</v>
      </c>
      <c r="C13" s="330"/>
      <c r="D13" s="331" t="s">
        <v>199</v>
      </c>
      <c r="E13" s="332"/>
      <c r="F13" s="332"/>
      <c r="G13" s="332"/>
      <c r="H13" s="333"/>
    </row>
    <row r="14" spans="2:8" ht="31.95" customHeight="1" thickBot="1" x14ac:dyDescent="0.35">
      <c r="B14" s="334" t="s">
        <v>11</v>
      </c>
      <c r="C14" s="335"/>
      <c r="D14" s="331" t="s">
        <v>199</v>
      </c>
      <c r="E14" s="332"/>
      <c r="F14" s="332"/>
      <c r="G14" s="332"/>
      <c r="H14" s="333"/>
    </row>
    <row r="15" spans="2:8" ht="31.95" customHeight="1" thickBot="1" x14ac:dyDescent="0.35">
      <c r="B15" s="336" t="s">
        <v>12</v>
      </c>
      <c r="C15" s="337"/>
      <c r="D15" s="337"/>
      <c r="E15" s="337"/>
      <c r="F15" s="337"/>
      <c r="G15" s="337"/>
      <c r="H15" s="338"/>
    </row>
    <row r="16" spans="2:8" ht="66" customHeight="1" x14ac:dyDescent="0.3">
      <c r="B16" s="316" t="s">
        <v>149</v>
      </c>
      <c r="C16" s="317"/>
      <c r="D16" s="317"/>
      <c r="E16" s="317"/>
      <c r="F16" s="317"/>
      <c r="G16" s="42" t="s">
        <v>206</v>
      </c>
      <c r="H16" s="43" t="s">
        <v>266</v>
      </c>
    </row>
    <row r="17" spans="2:8" ht="40.200000000000003" customHeight="1" x14ac:dyDescent="0.3">
      <c r="B17" s="318" t="s">
        <v>15</v>
      </c>
      <c r="C17" s="319"/>
      <c r="D17" s="319"/>
      <c r="E17" s="319"/>
      <c r="F17" s="319"/>
      <c r="G17" s="44">
        <f>'etap II oceny - specyfik. rank.'!I60+'etap II oceny - horyzont. rank.'!I31</f>
        <v>101</v>
      </c>
      <c r="H17" s="45" t="s">
        <v>370</v>
      </c>
    </row>
    <row r="18" spans="2:8" ht="45" customHeight="1" thickBot="1" x14ac:dyDescent="0.35">
      <c r="B18" s="320" t="s">
        <v>189</v>
      </c>
      <c r="C18" s="321"/>
      <c r="D18" s="321"/>
      <c r="E18" s="321"/>
      <c r="F18" s="321"/>
      <c r="G18" s="46" t="s">
        <v>13</v>
      </c>
      <c r="H18" s="47" t="str">
        <f>IF(G18="TAK",robocze!B11,robocze!B12)</f>
        <v>PROJEKT REKOMENDOWANY DO DOFINANSOWANIA</v>
      </c>
    </row>
    <row r="19" spans="2:8" ht="30.6" customHeight="1" x14ac:dyDescent="0.3">
      <c r="B19" s="322" t="s">
        <v>16</v>
      </c>
      <c r="C19" s="323"/>
      <c r="D19" s="324" t="s">
        <v>17</v>
      </c>
      <c r="E19" s="324"/>
      <c r="F19" s="324"/>
      <c r="G19" s="325"/>
      <c r="H19" s="326"/>
    </row>
    <row r="20" spans="2:8" ht="30.6" customHeight="1" x14ac:dyDescent="0.3">
      <c r="B20" s="303"/>
      <c r="C20" s="304"/>
      <c r="D20" s="310" t="s">
        <v>18</v>
      </c>
      <c r="E20" s="310"/>
      <c r="F20" s="310"/>
      <c r="G20" s="311"/>
      <c r="H20" s="312"/>
    </row>
    <row r="21" spans="2:8" ht="63.6" customHeight="1" thickBot="1" x14ac:dyDescent="0.35">
      <c r="B21" s="305"/>
      <c r="C21" s="306"/>
      <c r="D21" s="313" t="s">
        <v>19</v>
      </c>
      <c r="E21" s="313"/>
      <c r="F21" s="313"/>
      <c r="G21" s="327"/>
      <c r="H21" s="328"/>
    </row>
    <row r="22" spans="2:8" ht="30.6" customHeight="1" x14ac:dyDescent="0.3">
      <c r="B22" s="303" t="s">
        <v>20</v>
      </c>
      <c r="C22" s="304"/>
      <c r="D22" s="307" t="s">
        <v>17</v>
      </c>
      <c r="E22" s="307"/>
      <c r="F22" s="307"/>
      <c r="G22" s="308"/>
      <c r="H22" s="309"/>
    </row>
    <row r="23" spans="2:8" ht="30.6" customHeight="1" x14ac:dyDescent="0.3">
      <c r="B23" s="303"/>
      <c r="C23" s="304"/>
      <c r="D23" s="310" t="s">
        <v>18</v>
      </c>
      <c r="E23" s="310"/>
      <c r="F23" s="310"/>
      <c r="G23" s="311"/>
      <c r="H23" s="312"/>
    </row>
    <row r="24" spans="2:8" ht="60.6" customHeight="1" thickBot="1" x14ac:dyDescent="0.35">
      <c r="B24" s="305"/>
      <c r="C24" s="306"/>
      <c r="D24" s="313" t="s">
        <v>19</v>
      </c>
      <c r="E24" s="313"/>
      <c r="F24" s="313"/>
      <c r="G24" s="314"/>
      <c r="H24" s="315"/>
    </row>
  </sheetData>
  <mergeCells count="43">
    <mergeCell ref="B6:C6"/>
    <mergeCell ref="D6:H6"/>
    <mergeCell ref="B2:H2"/>
    <mergeCell ref="B3:C3"/>
    <mergeCell ref="D3:H3"/>
    <mergeCell ref="B4:C4"/>
    <mergeCell ref="D4:H4"/>
    <mergeCell ref="B5:C5"/>
    <mergeCell ref="D5:H5"/>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C14"/>
    <mergeCell ref="D14:H14"/>
    <mergeCell ref="B15:H15"/>
    <mergeCell ref="G19:H19"/>
    <mergeCell ref="D20:F20"/>
    <mergeCell ref="G20:H20"/>
    <mergeCell ref="D21:F21"/>
    <mergeCell ref="G21:H21"/>
    <mergeCell ref="B16:F16"/>
    <mergeCell ref="B17:F17"/>
    <mergeCell ref="B18:F18"/>
    <mergeCell ref="B19:C21"/>
    <mergeCell ref="D19:F19"/>
    <mergeCell ref="B22:C24"/>
    <mergeCell ref="D22:F22"/>
    <mergeCell ref="G22:H22"/>
    <mergeCell ref="D23:F23"/>
    <mergeCell ref="G23:H23"/>
    <mergeCell ref="D24:F24"/>
    <mergeCell ref="G24:H24"/>
  </mergeCells>
  <conditionalFormatting sqref="G17">
    <cfRule type="cellIs" dxfId="4" priority="1" operator="lessThanOrEqual">
      <formula>13</formula>
    </cfRule>
    <cfRule type="cellIs" dxfId="3" priority="2" operator="greaterThanOrEqual">
      <formula>14</formula>
    </cfRule>
  </conditionalFormatting>
  <conditionalFormatting sqref="G18">
    <cfRule type="cellIs" dxfId="2" priority="6" operator="equal">
      <formula>"NIE DOTYCZY"</formula>
    </cfRule>
    <cfRule type="containsText" dxfId="1" priority="7" operator="containsText" text="TAK">
      <formula>NOT(ISERROR(SEARCH("TAK",G18)))</formula>
    </cfRule>
    <cfRule type="cellIs" dxfId="0" priority="8" operator="equal">
      <formula>"NIE"</formula>
    </cfRule>
  </conditionalFormatting>
  <pageMargins left="0.7" right="0.7" top="0.75" bottom="0.75" header="0.3" footer="0.3"/>
  <pageSetup paperSize="9" scale="70"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robocze!$B$3:$B$4</xm:f>
          </x14:formula1>
          <xm:sqref>G18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P56"/>
  <sheetViews>
    <sheetView view="pageBreakPreview" topLeftCell="A33" zoomScale="85" zoomScaleNormal="70" zoomScaleSheetLayoutView="85" workbookViewId="0">
      <selection activeCell="C40" sqref="C40:F40"/>
    </sheetView>
  </sheetViews>
  <sheetFormatPr defaultColWidth="8.6640625" defaultRowHeight="17.399999999999999" x14ac:dyDescent="0.45"/>
  <cols>
    <col min="1" max="1" width="8.6640625" style="50"/>
    <col min="2" max="2" width="8.88671875" style="49"/>
    <col min="3" max="3" width="34.5546875" style="50" customWidth="1"/>
    <col min="4" max="5" width="8.6640625" style="50"/>
    <col min="6" max="6" width="15" style="49" customWidth="1"/>
    <col min="7" max="7" width="14.33203125" style="49" customWidth="1"/>
    <col min="8" max="8" width="40.109375" style="50" customWidth="1"/>
    <col min="9" max="12" width="8.6640625" style="50"/>
    <col min="13" max="13" width="45.88671875" style="50" customWidth="1"/>
    <col min="14" max="16384" width="8.6640625" style="50"/>
  </cols>
  <sheetData>
    <row r="1" spans="2:8" ht="18" thickBot="1" x14ac:dyDescent="0.5"/>
    <row r="2" spans="2:8" ht="65.400000000000006" customHeight="1" thickBot="1" x14ac:dyDescent="0.5">
      <c r="B2" s="341" t="s">
        <v>0</v>
      </c>
      <c r="C2" s="368"/>
      <c r="D2" s="368"/>
      <c r="E2" s="368"/>
      <c r="F2" s="368"/>
      <c r="G2" s="368"/>
      <c r="H2" s="369"/>
    </row>
    <row r="3" spans="2:8" ht="38.4" customHeight="1" x14ac:dyDescent="0.45">
      <c r="B3" s="339" t="s">
        <v>5</v>
      </c>
      <c r="C3" s="340"/>
      <c r="D3" s="331" t="str">
        <f>'II etap oceny strona tytułow'!D8:H8</f>
        <v>…</v>
      </c>
      <c r="E3" s="332"/>
      <c r="F3" s="332"/>
      <c r="G3" s="332"/>
      <c r="H3" s="333"/>
    </row>
    <row r="4" spans="2:8" ht="38.4" customHeight="1" x14ac:dyDescent="0.45">
      <c r="B4" s="329" t="s">
        <v>6</v>
      </c>
      <c r="C4" s="330"/>
      <c r="D4" s="373" t="str">
        <f>'II etap oceny strona tytułow'!D9:H9</f>
        <v>…</v>
      </c>
      <c r="E4" s="374"/>
      <c r="F4" s="374"/>
      <c r="G4" s="374"/>
      <c r="H4" s="375"/>
    </row>
    <row r="5" spans="2:8" ht="38.4" customHeight="1" thickBot="1" x14ac:dyDescent="0.5">
      <c r="B5" s="334" t="s">
        <v>7</v>
      </c>
      <c r="C5" s="335"/>
      <c r="D5" s="370" t="str">
        <f>'II etap oceny strona tytułow'!D10:H10</f>
        <v>…</v>
      </c>
      <c r="E5" s="371"/>
      <c r="F5" s="371"/>
      <c r="G5" s="371"/>
      <c r="H5" s="372"/>
    </row>
    <row r="6" spans="2:8" ht="61.5" customHeight="1" thickBot="1" x14ac:dyDescent="0.5">
      <c r="B6" s="336" t="s">
        <v>259</v>
      </c>
      <c r="C6" s="379"/>
      <c r="D6" s="379"/>
      <c r="E6" s="379"/>
      <c r="F6" s="379"/>
      <c r="G6" s="379"/>
      <c r="H6" s="380"/>
    </row>
    <row r="7" spans="2:8" ht="53.4" customHeight="1" thickBot="1" x14ac:dyDescent="0.5">
      <c r="B7" s="51" t="s">
        <v>205</v>
      </c>
      <c r="C7" s="381" t="s">
        <v>23</v>
      </c>
      <c r="D7" s="382"/>
      <c r="E7" s="382"/>
      <c r="F7" s="383"/>
      <c r="G7" s="52" t="s">
        <v>24</v>
      </c>
      <c r="H7" s="53" t="s">
        <v>25</v>
      </c>
    </row>
    <row r="8" spans="2:8" s="63" customFormat="1" ht="40.200000000000003" customHeight="1" x14ac:dyDescent="0.45">
      <c r="B8" s="126">
        <v>5</v>
      </c>
      <c r="C8" s="362" t="s">
        <v>50</v>
      </c>
      <c r="D8" s="363"/>
      <c r="E8" s="363"/>
      <c r="F8" s="363"/>
      <c r="G8" s="127" t="s">
        <v>206</v>
      </c>
      <c r="H8" s="128"/>
    </row>
    <row r="9" spans="2:8" s="63" customFormat="1" ht="26.4" customHeight="1" x14ac:dyDescent="0.45">
      <c r="B9" s="129" t="s">
        <v>51</v>
      </c>
      <c r="C9" s="344" t="s">
        <v>52</v>
      </c>
      <c r="D9" s="345"/>
      <c r="E9" s="345"/>
      <c r="F9" s="345"/>
      <c r="G9" s="132" t="s">
        <v>206</v>
      </c>
      <c r="H9" s="133"/>
    </row>
    <row r="10" spans="2:8" s="63" customFormat="1" ht="26.4" customHeight="1" x14ac:dyDescent="0.45">
      <c r="B10" s="129" t="s">
        <v>53</v>
      </c>
      <c r="C10" s="344" t="s">
        <v>54</v>
      </c>
      <c r="D10" s="345"/>
      <c r="E10" s="345"/>
      <c r="F10" s="345"/>
      <c r="G10" s="132" t="s">
        <v>206</v>
      </c>
      <c r="H10" s="133"/>
    </row>
    <row r="11" spans="2:8" s="63" customFormat="1" ht="26.4" customHeight="1" x14ac:dyDescent="0.45">
      <c r="B11" s="129" t="s">
        <v>55</v>
      </c>
      <c r="C11" s="344" t="s">
        <v>56</v>
      </c>
      <c r="D11" s="345"/>
      <c r="E11" s="345"/>
      <c r="F11" s="345"/>
      <c r="G11" s="132" t="s">
        <v>206</v>
      </c>
      <c r="H11" s="133"/>
    </row>
    <row r="12" spans="2:8" s="63" customFormat="1" ht="26.4" customHeight="1" x14ac:dyDescent="0.45">
      <c r="B12" s="129" t="s">
        <v>57</v>
      </c>
      <c r="C12" s="344" t="s">
        <v>58</v>
      </c>
      <c r="D12" s="345"/>
      <c r="E12" s="345"/>
      <c r="F12" s="345"/>
      <c r="G12" s="132" t="s">
        <v>206</v>
      </c>
      <c r="H12" s="133"/>
    </row>
    <row r="13" spans="2:8" s="63" customFormat="1" ht="30.6" customHeight="1" x14ac:dyDescent="0.45">
      <c r="B13" s="129" t="s">
        <v>59</v>
      </c>
      <c r="C13" s="344" t="s">
        <v>60</v>
      </c>
      <c r="D13" s="345"/>
      <c r="E13" s="345"/>
      <c r="F13" s="345"/>
      <c r="G13" s="132" t="s">
        <v>206</v>
      </c>
      <c r="H13" s="133"/>
    </row>
    <row r="14" spans="2:8" s="63" customFormat="1" ht="39" customHeight="1" x14ac:dyDescent="0.45">
      <c r="B14" s="129" t="s">
        <v>61</v>
      </c>
      <c r="C14" s="344" t="s">
        <v>62</v>
      </c>
      <c r="D14" s="345"/>
      <c r="E14" s="345"/>
      <c r="F14" s="345"/>
      <c r="G14" s="132" t="s">
        <v>206</v>
      </c>
      <c r="H14" s="133"/>
    </row>
    <row r="15" spans="2:8" s="63" customFormat="1" ht="45" customHeight="1" thickBot="1" x14ac:dyDescent="0.5">
      <c r="B15" s="134" t="s">
        <v>63</v>
      </c>
      <c r="C15" s="348" t="s">
        <v>64</v>
      </c>
      <c r="D15" s="349"/>
      <c r="E15" s="349"/>
      <c r="F15" s="349"/>
      <c r="G15" s="135" t="s">
        <v>206</v>
      </c>
      <c r="H15" s="136"/>
    </row>
    <row r="16" spans="2:8" s="63" customFormat="1" ht="38.25" customHeight="1" x14ac:dyDescent="0.45">
      <c r="B16" s="126">
        <v>6</v>
      </c>
      <c r="C16" s="362" t="s">
        <v>268</v>
      </c>
      <c r="D16" s="363"/>
      <c r="E16" s="363"/>
      <c r="F16" s="363"/>
      <c r="G16" s="127" t="s">
        <v>206</v>
      </c>
      <c r="H16" s="128"/>
    </row>
    <row r="17" spans="2:16" s="141" customFormat="1" ht="44.25" customHeight="1" x14ac:dyDescent="0.3">
      <c r="B17" s="137" t="s">
        <v>160</v>
      </c>
      <c r="C17" s="376" t="s">
        <v>360</v>
      </c>
      <c r="D17" s="377"/>
      <c r="E17" s="377"/>
      <c r="F17" s="378"/>
      <c r="G17" s="138" t="s">
        <v>13</v>
      </c>
      <c r="H17" s="139"/>
      <c r="I17" s="140"/>
      <c r="J17" s="140"/>
      <c r="K17" s="140"/>
    </row>
    <row r="18" spans="2:16" s="141" customFormat="1" ht="42.75" customHeight="1" x14ac:dyDescent="0.3">
      <c r="B18" s="142" t="s">
        <v>267</v>
      </c>
      <c r="C18" s="376" t="s">
        <v>361</v>
      </c>
      <c r="D18" s="377"/>
      <c r="E18" s="377"/>
      <c r="F18" s="378"/>
      <c r="G18" s="138" t="s">
        <v>13</v>
      </c>
      <c r="H18" s="139"/>
      <c r="I18" s="140"/>
      <c r="J18" s="140"/>
      <c r="K18" s="140"/>
    </row>
    <row r="19" spans="2:16" s="141" customFormat="1" ht="49.5" customHeight="1" thickBot="1" x14ac:dyDescent="0.35">
      <c r="B19" s="143" t="s">
        <v>362</v>
      </c>
      <c r="C19" s="263" t="s">
        <v>363</v>
      </c>
      <c r="D19" s="388"/>
      <c r="E19" s="388"/>
      <c r="F19" s="389"/>
      <c r="G19" s="138" t="s">
        <v>13</v>
      </c>
      <c r="H19" s="139"/>
      <c r="I19" s="140"/>
      <c r="J19" s="140"/>
      <c r="K19" s="140"/>
    </row>
    <row r="20" spans="2:16" s="63" customFormat="1" ht="25.2" customHeight="1" x14ac:dyDescent="0.45">
      <c r="B20" s="144">
        <v>7</v>
      </c>
      <c r="C20" s="362" t="s">
        <v>67</v>
      </c>
      <c r="D20" s="363"/>
      <c r="E20" s="363"/>
      <c r="F20" s="364"/>
      <c r="G20" s="145" t="s">
        <v>206</v>
      </c>
      <c r="H20" s="146"/>
    </row>
    <row r="21" spans="2:16" s="63" customFormat="1" ht="42.6" customHeight="1" x14ac:dyDescent="0.45">
      <c r="B21" s="150" t="s">
        <v>163</v>
      </c>
      <c r="C21" s="384" t="s">
        <v>193</v>
      </c>
      <c r="D21" s="385"/>
      <c r="E21" s="385"/>
      <c r="F21" s="386"/>
      <c r="G21" s="132" t="s">
        <v>206</v>
      </c>
      <c r="H21" s="147"/>
    </row>
    <row r="22" spans="2:16" s="63" customFormat="1" ht="58.95" customHeight="1" thickBot="1" x14ac:dyDescent="0.5">
      <c r="B22" s="151" t="s">
        <v>165</v>
      </c>
      <c r="C22" s="348" t="s">
        <v>261</v>
      </c>
      <c r="D22" s="349"/>
      <c r="E22" s="349"/>
      <c r="F22" s="350"/>
      <c r="G22" s="135" t="s">
        <v>206</v>
      </c>
      <c r="H22" s="148"/>
    </row>
    <row r="23" spans="2:16" ht="25.95" customHeight="1" x14ac:dyDescent="0.45">
      <c r="B23" s="64">
        <v>12</v>
      </c>
      <c r="C23" s="351" t="s">
        <v>80</v>
      </c>
      <c r="D23" s="352"/>
      <c r="E23" s="352"/>
      <c r="F23" s="387"/>
      <c r="G23" s="55" t="s">
        <v>206</v>
      </c>
      <c r="H23" s="65"/>
    </row>
    <row r="24" spans="2:16" s="63" customFormat="1" ht="51.75" customHeight="1" x14ac:dyDescent="0.45">
      <c r="B24" s="154" t="s">
        <v>209</v>
      </c>
      <c r="C24" s="347" t="s">
        <v>223</v>
      </c>
      <c r="D24" s="347"/>
      <c r="E24" s="347"/>
      <c r="F24" s="347"/>
      <c r="G24" s="155" t="s">
        <v>206</v>
      </c>
      <c r="H24" s="156"/>
      <c r="M24" s="130" t="s">
        <v>222</v>
      </c>
      <c r="N24" s="131"/>
      <c r="O24" s="131"/>
      <c r="P24" s="149"/>
    </row>
    <row r="25" spans="2:16" s="63" customFormat="1" ht="54" customHeight="1" x14ac:dyDescent="0.45">
      <c r="B25" s="154" t="s">
        <v>210</v>
      </c>
      <c r="C25" s="347" t="s">
        <v>222</v>
      </c>
      <c r="D25" s="347"/>
      <c r="E25" s="347"/>
      <c r="F25" s="347"/>
      <c r="G25" s="155" t="s">
        <v>206</v>
      </c>
      <c r="H25" s="157"/>
      <c r="M25" s="130" t="s">
        <v>223</v>
      </c>
      <c r="N25" s="131"/>
      <c r="O25" s="131"/>
      <c r="P25" s="149"/>
    </row>
    <row r="26" spans="2:16" s="63" customFormat="1" ht="50.25" customHeight="1" x14ac:dyDescent="0.45">
      <c r="B26" s="154" t="s">
        <v>211</v>
      </c>
      <c r="C26" s="347" t="s">
        <v>225</v>
      </c>
      <c r="D26" s="347"/>
      <c r="E26" s="347"/>
      <c r="F26" s="347"/>
      <c r="G26" s="155" t="s">
        <v>206</v>
      </c>
      <c r="H26" s="157"/>
      <c r="M26" s="130" t="s">
        <v>224</v>
      </c>
      <c r="N26" s="131"/>
      <c r="O26" s="131"/>
      <c r="P26" s="149"/>
    </row>
    <row r="27" spans="2:16" s="63" customFormat="1" ht="53.25" customHeight="1" x14ac:dyDescent="0.45">
      <c r="B27" s="154" t="s">
        <v>212</v>
      </c>
      <c r="C27" s="347" t="s">
        <v>364</v>
      </c>
      <c r="D27" s="347"/>
      <c r="E27" s="347"/>
      <c r="F27" s="347"/>
      <c r="G27" s="155" t="s">
        <v>206</v>
      </c>
      <c r="H27" s="157"/>
      <c r="M27" s="130" t="s">
        <v>233</v>
      </c>
      <c r="N27" s="131"/>
      <c r="O27" s="131"/>
      <c r="P27" s="149"/>
    </row>
    <row r="28" spans="2:16" ht="63" customHeight="1" x14ac:dyDescent="0.45">
      <c r="B28" s="152" t="s">
        <v>213</v>
      </c>
      <c r="C28" s="347" t="s">
        <v>227</v>
      </c>
      <c r="D28" s="347"/>
      <c r="E28" s="347"/>
      <c r="F28" s="347"/>
      <c r="G28" s="153" t="s">
        <v>206</v>
      </c>
      <c r="H28" s="67"/>
      <c r="M28" s="123" t="s">
        <v>234</v>
      </c>
      <c r="N28" s="124"/>
      <c r="O28" s="124"/>
      <c r="P28" s="125"/>
    </row>
    <row r="29" spans="2:16" s="63" customFormat="1" ht="38.25" customHeight="1" x14ac:dyDescent="0.45">
      <c r="B29" s="154" t="s">
        <v>214</v>
      </c>
      <c r="C29" s="347" t="s">
        <v>228</v>
      </c>
      <c r="D29" s="347"/>
      <c r="E29" s="347"/>
      <c r="F29" s="347"/>
      <c r="G29" s="155" t="s">
        <v>206</v>
      </c>
      <c r="H29" s="157"/>
      <c r="M29" s="130" t="s">
        <v>225</v>
      </c>
      <c r="N29" s="131"/>
      <c r="O29" s="131"/>
      <c r="P29" s="149"/>
    </row>
    <row r="30" spans="2:16" s="63" customFormat="1" ht="36.75" customHeight="1" x14ac:dyDescent="0.45">
      <c r="B30" s="154" t="s">
        <v>215</v>
      </c>
      <c r="C30" s="347" t="s">
        <v>365</v>
      </c>
      <c r="D30" s="347"/>
      <c r="E30" s="347"/>
      <c r="F30" s="347"/>
      <c r="G30" s="155" t="s">
        <v>206</v>
      </c>
      <c r="H30" s="158"/>
      <c r="M30" s="130" t="s">
        <v>226</v>
      </c>
      <c r="N30" s="131"/>
      <c r="O30" s="131"/>
      <c r="P30" s="149"/>
    </row>
    <row r="31" spans="2:16" s="63" customFormat="1" ht="40.5" customHeight="1" x14ac:dyDescent="0.45">
      <c r="B31" s="154" t="s">
        <v>216</v>
      </c>
      <c r="C31" s="347" t="s">
        <v>229</v>
      </c>
      <c r="D31" s="347"/>
      <c r="E31" s="347"/>
      <c r="F31" s="347"/>
      <c r="G31" s="155" t="s">
        <v>206</v>
      </c>
      <c r="H31" s="156"/>
      <c r="M31" s="130" t="s">
        <v>227</v>
      </c>
      <c r="N31" s="131"/>
      <c r="O31" s="131"/>
      <c r="P31" s="149"/>
    </row>
    <row r="32" spans="2:16" s="63" customFormat="1" ht="47.25" customHeight="1" x14ac:dyDescent="0.45">
      <c r="B32" s="154" t="s">
        <v>217</v>
      </c>
      <c r="C32" s="347" t="s">
        <v>230</v>
      </c>
      <c r="D32" s="347"/>
      <c r="E32" s="347"/>
      <c r="F32" s="347"/>
      <c r="G32" s="155" t="s">
        <v>206</v>
      </c>
      <c r="H32" s="157"/>
      <c r="M32" s="130" t="s">
        <v>228</v>
      </c>
      <c r="N32" s="131"/>
      <c r="O32" s="131"/>
      <c r="P32" s="149"/>
    </row>
    <row r="33" spans="2:16" s="63" customFormat="1" ht="32.4" customHeight="1" x14ac:dyDescent="0.45">
      <c r="B33" s="154" t="s">
        <v>218</v>
      </c>
      <c r="C33" s="347" t="s">
        <v>233</v>
      </c>
      <c r="D33" s="347"/>
      <c r="E33" s="347"/>
      <c r="F33" s="347"/>
      <c r="G33" s="155" t="s">
        <v>206</v>
      </c>
      <c r="H33" s="157"/>
      <c r="M33" s="344" t="s">
        <v>229</v>
      </c>
      <c r="N33" s="345"/>
      <c r="O33" s="345"/>
      <c r="P33" s="346"/>
    </row>
    <row r="34" spans="2:16" s="63" customFormat="1" ht="28.95" customHeight="1" thickBot="1" x14ac:dyDescent="0.5">
      <c r="B34" s="154" t="s">
        <v>219</v>
      </c>
      <c r="C34" s="344" t="s">
        <v>224</v>
      </c>
      <c r="D34" s="345"/>
      <c r="E34" s="345"/>
      <c r="F34" s="346"/>
      <c r="G34" s="155" t="s">
        <v>206</v>
      </c>
      <c r="H34" s="157"/>
      <c r="M34" s="344" t="s">
        <v>230</v>
      </c>
      <c r="N34" s="345"/>
      <c r="O34" s="345"/>
      <c r="P34" s="346"/>
    </row>
    <row r="35" spans="2:16" ht="36.6" customHeight="1" x14ac:dyDescent="0.45">
      <c r="B35" s="54">
        <v>13</v>
      </c>
      <c r="C35" s="351" t="s">
        <v>81</v>
      </c>
      <c r="D35" s="352"/>
      <c r="E35" s="352"/>
      <c r="F35" s="352"/>
      <c r="G35" s="55" t="s">
        <v>206</v>
      </c>
      <c r="H35" s="56"/>
    </row>
    <row r="36" spans="2:16" s="63" customFormat="1" ht="57" customHeight="1" x14ac:dyDescent="0.45">
      <c r="B36" s="129" t="s">
        <v>82</v>
      </c>
      <c r="C36" s="344" t="s">
        <v>83</v>
      </c>
      <c r="D36" s="345"/>
      <c r="E36" s="345"/>
      <c r="F36" s="346"/>
      <c r="G36" s="159" t="s">
        <v>208</v>
      </c>
      <c r="H36" s="160"/>
    </row>
    <row r="37" spans="2:16" s="63" customFormat="1" ht="88.95" customHeight="1" thickBot="1" x14ac:dyDescent="0.5">
      <c r="B37" s="134" t="s">
        <v>84</v>
      </c>
      <c r="C37" s="348" t="s">
        <v>85</v>
      </c>
      <c r="D37" s="349"/>
      <c r="E37" s="349"/>
      <c r="F37" s="350"/>
      <c r="G37" s="159" t="s">
        <v>208</v>
      </c>
      <c r="H37" s="161"/>
    </row>
    <row r="38" spans="2:16" s="63" customFormat="1" ht="40.200000000000003" customHeight="1" x14ac:dyDescent="0.45">
      <c r="B38" s="126">
        <v>18</v>
      </c>
      <c r="C38" s="362" t="s">
        <v>90</v>
      </c>
      <c r="D38" s="363"/>
      <c r="E38" s="363"/>
      <c r="F38" s="364"/>
      <c r="G38" s="127" t="s">
        <v>206</v>
      </c>
      <c r="H38" s="165"/>
    </row>
    <row r="39" spans="2:16" s="63" customFormat="1" ht="25.2" customHeight="1" x14ac:dyDescent="0.45">
      <c r="B39" s="129" t="s">
        <v>91</v>
      </c>
      <c r="C39" s="344" t="s">
        <v>92</v>
      </c>
      <c r="D39" s="345"/>
      <c r="E39" s="345"/>
      <c r="F39" s="346"/>
      <c r="G39" s="132" t="s">
        <v>206</v>
      </c>
      <c r="H39" s="160"/>
    </row>
    <row r="40" spans="2:16" s="63" customFormat="1" ht="60.6" customHeight="1" x14ac:dyDescent="0.45">
      <c r="B40" s="129" t="s">
        <v>93</v>
      </c>
      <c r="C40" s="344" t="s">
        <v>366</v>
      </c>
      <c r="D40" s="345"/>
      <c r="E40" s="345"/>
      <c r="F40" s="346"/>
      <c r="G40" s="132" t="s">
        <v>206</v>
      </c>
      <c r="H40" s="160"/>
    </row>
    <row r="41" spans="2:16" s="63" customFormat="1" ht="25.2" customHeight="1" x14ac:dyDescent="0.45">
      <c r="B41" s="129" t="s">
        <v>95</v>
      </c>
      <c r="C41" s="344" t="s">
        <v>96</v>
      </c>
      <c r="D41" s="345"/>
      <c r="E41" s="345"/>
      <c r="F41" s="346"/>
      <c r="G41" s="132" t="s">
        <v>206</v>
      </c>
      <c r="H41" s="160"/>
    </row>
    <row r="42" spans="2:16" s="63" customFormat="1" ht="46.2" customHeight="1" x14ac:dyDescent="0.45">
      <c r="B42" s="129" t="s">
        <v>97</v>
      </c>
      <c r="C42" s="344" t="s">
        <v>98</v>
      </c>
      <c r="D42" s="345"/>
      <c r="E42" s="345"/>
      <c r="F42" s="346"/>
      <c r="G42" s="132" t="s">
        <v>206</v>
      </c>
      <c r="H42" s="160"/>
    </row>
    <row r="43" spans="2:16" s="63" customFormat="1" ht="30.6" customHeight="1" x14ac:dyDescent="0.45">
      <c r="B43" s="129" t="s">
        <v>99</v>
      </c>
      <c r="C43" s="344" t="s">
        <v>100</v>
      </c>
      <c r="D43" s="345"/>
      <c r="E43" s="345"/>
      <c r="F43" s="346"/>
      <c r="G43" s="132" t="s">
        <v>206</v>
      </c>
      <c r="H43" s="160"/>
    </row>
    <row r="44" spans="2:16" s="63" customFormat="1" ht="45.6" customHeight="1" x14ac:dyDescent="0.45">
      <c r="B44" s="129" t="s">
        <v>101</v>
      </c>
      <c r="C44" s="344" t="s">
        <v>102</v>
      </c>
      <c r="D44" s="345"/>
      <c r="E44" s="345"/>
      <c r="F44" s="346"/>
      <c r="G44" s="132" t="s">
        <v>206</v>
      </c>
      <c r="H44" s="166"/>
    </row>
    <row r="45" spans="2:16" s="63" customFormat="1" ht="47.4" customHeight="1" x14ac:dyDescent="0.45">
      <c r="B45" s="129" t="s">
        <v>262</v>
      </c>
      <c r="C45" s="344" t="s">
        <v>264</v>
      </c>
      <c r="D45" s="345"/>
      <c r="E45" s="345"/>
      <c r="F45" s="346"/>
      <c r="G45" s="132" t="s">
        <v>206</v>
      </c>
      <c r="H45" s="166"/>
    </row>
    <row r="46" spans="2:16" s="63" customFormat="1" ht="36.75" customHeight="1" thickBot="1" x14ac:dyDescent="0.5">
      <c r="B46" s="134" t="s">
        <v>263</v>
      </c>
      <c r="C46" s="348" t="s">
        <v>265</v>
      </c>
      <c r="D46" s="349"/>
      <c r="E46" s="349"/>
      <c r="F46" s="350"/>
      <c r="G46" s="132" t="s">
        <v>206</v>
      </c>
      <c r="H46" s="161"/>
    </row>
    <row r="47" spans="2:16" ht="31.2" customHeight="1" x14ac:dyDescent="0.45">
      <c r="B47" s="365" t="s">
        <v>21</v>
      </c>
      <c r="C47" s="366"/>
      <c r="D47" s="366"/>
      <c r="E47" s="366"/>
      <c r="F47" s="366"/>
      <c r="G47" s="366"/>
      <c r="H47" s="367"/>
    </row>
    <row r="48" spans="2:16" ht="27" customHeight="1" x14ac:dyDescent="0.45">
      <c r="B48" s="74">
        <v>1</v>
      </c>
      <c r="C48" s="356" t="s">
        <v>114</v>
      </c>
      <c r="D48" s="357"/>
      <c r="E48" s="357"/>
      <c r="F48" s="358"/>
      <c r="G48" s="58" t="s">
        <v>206</v>
      </c>
      <c r="H48" s="70"/>
    </row>
    <row r="49" spans="2:8" ht="36" customHeight="1" thickBot="1" x14ac:dyDescent="0.5">
      <c r="B49" s="75">
        <v>2</v>
      </c>
      <c r="C49" s="359" t="s">
        <v>192</v>
      </c>
      <c r="D49" s="360"/>
      <c r="E49" s="360"/>
      <c r="F49" s="361"/>
      <c r="G49" s="76" t="s">
        <v>206</v>
      </c>
      <c r="H49" s="73"/>
    </row>
    <row r="50" spans="2:8" ht="32.4" customHeight="1" thickBot="1" x14ac:dyDescent="0.5">
      <c r="B50" s="353" t="s">
        <v>260</v>
      </c>
      <c r="C50" s="354"/>
      <c r="D50" s="354"/>
      <c r="E50" s="354"/>
      <c r="F50" s="355"/>
      <c r="G50" s="77" t="s">
        <v>206</v>
      </c>
      <c r="H50" s="78"/>
    </row>
    <row r="51" spans="2:8" customFormat="1" ht="30.6" customHeight="1" x14ac:dyDescent="0.3">
      <c r="B51" s="322" t="s">
        <v>16</v>
      </c>
      <c r="C51" s="323"/>
      <c r="D51" s="324" t="s">
        <v>17</v>
      </c>
      <c r="E51" s="324"/>
      <c r="F51" s="324"/>
      <c r="G51" s="325"/>
      <c r="H51" s="326"/>
    </row>
    <row r="52" spans="2:8" customFormat="1" ht="30.6" customHeight="1" x14ac:dyDescent="0.3">
      <c r="B52" s="303"/>
      <c r="C52" s="304"/>
      <c r="D52" s="310" t="s">
        <v>18</v>
      </c>
      <c r="E52" s="310"/>
      <c r="F52" s="310"/>
      <c r="G52" s="311"/>
      <c r="H52" s="312"/>
    </row>
    <row r="53" spans="2:8" customFormat="1" ht="63.6" customHeight="1" thickBot="1" x14ac:dyDescent="0.35">
      <c r="B53" s="305"/>
      <c r="C53" s="306"/>
      <c r="D53" s="313" t="s">
        <v>19</v>
      </c>
      <c r="E53" s="313"/>
      <c r="F53" s="313"/>
      <c r="G53" s="327"/>
      <c r="H53" s="328"/>
    </row>
    <row r="54" spans="2:8" customFormat="1" ht="30.6" customHeight="1" x14ac:dyDescent="0.3">
      <c r="B54" s="303" t="s">
        <v>20</v>
      </c>
      <c r="C54" s="304"/>
      <c r="D54" s="307" t="s">
        <v>17</v>
      </c>
      <c r="E54" s="307"/>
      <c r="F54" s="307"/>
      <c r="G54" s="308"/>
      <c r="H54" s="309"/>
    </row>
    <row r="55" spans="2:8" customFormat="1" ht="30.6" customHeight="1" x14ac:dyDescent="0.3">
      <c r="B55" s="303"/>
      <c r="C55" s="304"/>
      <c r="D55" s="310" t="s">
        <v>18</v>
      </c>
      <c r="E55" s="310"/>
      <c r="F55" s="310"/>
      <c r="G55" s="311"/>
      <c r="H55" s="312"/>
    </row>
    <row r="56" spans="2:8" customFormat="1" ht="60.6" customHeight="1" thickBot="1" x14ac:dyDescent="0.35">
      <c r="B56" s="305"/>
      <c r="C56" s="306"/>
      <c r="D56" s="313" t="s">
        <v>19</v>
      </c>
      <c r="E56" s="313"/>
      <c r="F56" s="313"/>
      <c r="G56" s="314"/>
      <c r="H56" s="315"/>
    </row>
  </sheetData>
  <mergeCells count="68">
    <mergeCell ref="C9:F9"/>
    <mergeCell ref="C10:F10"/>
    <mergeCell ref="C24:F24"/>
    <mergeCell ref="C25:F25"/>
    <mergeCell ref="C26:F26"/>
    <mergeCell ref="C21:F21"/>
    <mergeCell ref="C23:F23"/>
    <mergeCell ref="C19:F19"/>
    <mergeCell ref="C12:F12"/>
    <mergeCell ref="C14:F14"/>
    <mergeCell ref="C15:F15"/>
    <mergeCell ref="C16:F16"/>
    <mergeCell ref="C13:F13"/>
    <mergeCell ref="C27:F27"/>
    <mergeCell ref="B2:H2"/>
    <mergeCell ref="B5:C5"/>
    <mergeCell ref="D5:H5"/>
    <mergeCell ref="B3:C3"/>
    <mergeCell ref="B4:C4"/>
    <mergeCell ref="D3:H3"/>
    <mergeCell ref="D4:H4"/>
    <mergeCell ref="C18:F18"/>
    <mergeCell ref="C11:F11"/>
    <mergeCell ref="B6:H6"/>
    <mergeCell ref="C7:F7"/>
    <mergeCell ref="C8:F8"/>
    <mergeCell ref="C17:F17"/>
    <mergeCell ref="C22:F22"/>
    <mergeCell ref="C20:F20"/>
    <mergeCell ref="C28:F28"/>
    <mergeCell ref="C29:F29"/>
    <mergeCell ref="C30:F30"/>
    <mergeCell ref="C31:F31"/>
    <mergeCell ref="C32:F32"/>
    <mergeCell ref="C35:F35"/>
    <mergeCell ref="B50:F50"/>
    <mergeCell ref="C48:F48"/>
    <mergeCell ref="C49:F49"/>
    <mergeCell ref="C39:F39"/>
    <mergeCell ref="C38:F38"/>
    <mergeCell ref="C40:F40"/>
    <mergeCell ref="C41:F41"/>
    <mergeCell ref="C42:F42"/>
    <mergeCell ref="C43:F43"/>
    <mergeCell ref="C46:F46"/>
    <mergeCell ref="B47:H47"/>
    <mergeCell ref="C36:F36"/>
    <mergeCell ref="B51:C53"/>
    <mergeCell ref="D51:F51"/>
    <mergeCell ref="C37:F37"/>
    <mergeCell ref="C44:F44"/>
    <mergeCell ref="C45:F45"/>
    <mergeCell ref="M34:P34"/>
    <mergeCell ref="M33:P33"/>
    <mergeCell ref="B54:C56"/>
    <mergeCell ref="D54:F54"/>
    <mergeCell ref="G54:H54"/>
    <mergeCell ref="D55:F55"/>
    <mergeCell ref="G55:H55"/>
    <mergeCell ref="D56:F56"/>
    <mergeCell ref="G56:H56"/>
    <mergeCell ref="G51:H51"/>
    <mergeCell ref="D52:F52"/>
    <mergeCell ref="G52:H52"/>
    <mergeCell ref="D53:F53"/>
    <mergeCell ref="G53:H53"/>
    <mergeCell ref="C33:F33"/>
    <mergeCell ref="C34:F34"/>
  </mergeCells>
  <phoneticPr fontId="14" type="noConversion"/>
  <pageMargins left="0.7" right="0.7" top="0.75" bottom="0.75" header="0.3" footer="0.3"/>
  <pageSetup paperSize="9" scale="67"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7"/>
  <sheetViews>
    <sheetView view="pageBreakPreview" topLeftCell="A21" zoomScale="85" zoomScaleNormal="85" zoomScaleSheetLayoutView="85" workbookViewId="0">
      <selection activeCell="N24" sqref="N24"/>
    </sheetView>
  </sheetViews>
  <sheetFormatPr defaultColWidth="8.88671875" defaultRowHeight="72.45" customHeight="1" x14ac:dyDescent="0.45"/>
  <cols>
    <col min="1" max="1" width="8.88671875" style="50"/>
    <col min="2" max="2" width="8.88671875" style="49"/>
    <col min="3" max="3" width="34.5546875" style="50" customWidth="1"/>
    <col min="4" max="5" width="8.88671875" style="50"/>
    <col min="6" max="6" width="15" style="49" customWidth="1"/>
    <col min="7" max="7" width="14.33203125" style="49" customWidth="1"/>
    <col min="8" max="8" width="40.109375" style="50" customWidth="1"/>
    <col min="9" max="16384" width="8.88671875" style="50"/>
  </cols>
  <sheetData>
    <row r="1" spans="2:8" ht="18" thickBot="1" x14ac:dyDescent="0.5"/>
    <row r="2" spans="2:8" ht="72.45" customHeight="1" thickBot="1" x14ac:dyDescent="0.5">
      <c r="B2" s="341" t="s">
        <v>0</v>
      </c>
      <c r="C2" s="368"/>
      <c r="D2" s="368"/>
      <c r="E2" s="368"/>
      <c r="F2" s="368"/>
      <c r="G2" s="368"/>
      <c r="H2" s="369"/>
    </row>
    <row r="3" spans="2:8" ht="72.45" customHeight="1" x14ac:dyDescent="0.45">
      <c r="B3" s="339" t="s">
        <v>5</v>
      </c>
      <c r="C3" s="340"/>
      <c r="D3" s="331" t="str">
        <f>'II etap oceny strona tytułow'!D8:H8</f>
        <v>…</v>
      </c>
      <c r="E3" s="332"/>
      <c r="F3" s="332"/>
      <c r="G3" s="332"/>
      <c r="H3" s="333"/>
    </row>
    <row r="4" spans="2:8" ht="72.45" customHeight="1" x14ac:dyDescent="0.45">
      <c r="B4" s="329" t="s">
        <v>6</v>
      </c>
      <c r="C4" s="330"/>
      <c r="D4" s="373" t="str">
        <f>'II etap oceny strona tytułow'!D9:H9</f>
        <v>…</v>
      </c>
      <c r="E4" s="374"/>
      <c r="F4" s="374"/>
      <c r="G4" s="374"/>
      <c r="H4" s="375"/>
    </row>
    <row r="5" spans="2:8" ht="72.45" customHeight="1" thickBot="1" x14ac:dyDescent="0.5">
      <c r="B5" s="334" t="s">
        <v>7</v>
      </c>
      <c r="C5" s="335"/>
      <c r="D5" s="370" t="str">
        <f>'II etap oceny strona tytułow'!D10:H10</f>
        <v>…</v>
      </c>
      <c r="E5" s="371"/>
      <c r="F5" s="371"/>
      <c r="G5" s="371"/>
      <c r="H5" s="372"/>
    </row>
    <row r="6" spans="2:8" ht="72.45" customHeight="1" thickBot="1" x14ac:dyDescent="0.5">
      <c r="B6" s="336" t="s">
        <v>250</v>
      </c>
      <c r="C6" s="379"/>
      <c r="D6" s="379"/>
      <c r="E6" s="379"/>
      <c r="F6" s="379"/>
      <c r="G6" s="379"/>
      <c r="H6" s="380"/>
    </row>
    <row r="7" spans="2:8" ht="72.45" customHeight="1" thickBot="1" x14ac:dyDescent="0.5">
      <c r="B7" s="51" t="s">
        <v>205</v>
      </c>
      <c r="C7" s="381" t="s">
        <v>23</v>
      </c>
      <c r="D7" s="382"/>
      <c r="E7" s="382"/>
      <c r="F7" s="383"/>
      <c r="G7" s="52" t="s">
        <v>24</v>
      </c>
      <c r="H7" s="53" t="s">
        <v>25</v>
      </c>
    </row>
    <row r="8" spans="2:8" s="63" customFormat="1" ht="72.45" customHeight="1" x14ac:dyDescent="0.45">
      <c r="B8" s="126">
        <v>5</v>
      </c>
      <c r="C8" s="362" t="s">
        <v>50</v>
      </c>
      <c r="D8" s="363"/>
      <c r="E8" s="363"/>
      <c r="F8" s="363"/>
      <c r="G8" s="127" t="s">
        <v>206</v>
      </c>
      <c r="H8" s="128"/>
    </row>
    <row r="9" spans="2:8" s="63" customFormat="1" ht="72.45" customHeight="1" x14ac:dyDescent="0.45">
      <c r="B9" s="129" t="s">
        <v>51</v>
      </c>
      <c r="C9" s="344" t="s">
        <v>52</v>
      </c>
      <c r="D9" s="345"/>
      <c r="E9" s="345"/>
      <c r="F9" s="345"/>
      <c r="G9" s="132" t="s">
        <v>206</v>
      </c>
      <c r="H9" s="133"/>
    </row>
    <row r="10" spans="2:8" s="63" customFormat="1" ht="72.45" customHeight="1" x14ac:dyDescent="0.45">
      <c r="B10" s="129" t="s">
        <v>53</v>
      </c>
      <c r="C10" s="344" t="s">
        <v>54</v>
      </c>
      <c r="D10" s="345"/>
      <c r="E10" s="345"/>
      <c r="F10" s="345"/>
      <c r="G10" s="132" t="s">
        <v>206</v>
      </c>
      <c r="H10" s="133"/>
    </row>
    <row r="11" spans="2:8" s="63" customFormat="1" ht="72.45" customHeight="1" x14ac:dyDescent="0.45">
      <c r="B11" s="129" t="s">
        <v>55</v>
      </c>
      <c r="C11" s="344" t="s">
        <v>56</v>
      </c>
      <c r="D11" s="345"/>
      <c r="E11" s="345"/>
      <c r="F11" s="345"/>
      <c r="G11" s="132" t="s">
        <v>206</v>
      </c>
      <c r="H11" s="133"/>
    </row>
    <row r="12" spans="2:8" s="63" customFormat="1" ht="72.45" customHeight="1" x14ac:dyDescent="0.45">
      <c r="B12" s="129" t="s">
        <v>57</v>
      </c>
      <c r="C12" s="344" t="s">
        <v>58</v>
      </c>
      <c r="D12" s="345"/>
      <c r="E12" s="345"/>
      <c r="F12" s="345"/>
      <c r="G12" s="132" t="s">
        <v>206</v>
      </c>
      <c r="H12" s="133"/>
    </row>
    <row r="13" spans="2:8" s="63" customFormat="1" ht="72.45" customHeight="1" x14ac:dyDescent="0.45">
      <c r="B13" s="129" t="s">
        <v>59</v>
      </c>
      <c r="C13" s="344" t="s">
        <v>60</v>
      </c>
      <c r="D13" s="345"/>
      <c r="E13" s="345"/>
      <c r="F13" s="345"/>
      <c r="G13" s="132" t="s">
        <v>206</v>
      </c>
      <c r="H13" s="133"/>
    </row>
    <row r="14" spans="2:8" s="63" customFormat="1" ht="72.45" customHeight="1" x14ac:dyDescent="0.45">
      <c r="B14" s="129" t="s">
        <v>61</v>
      </c>
      <c r="C14" s="344" t="s">
        <v>62</v>
      </c>
      <c r="D14" s="345"/>
      <c r="E14" s="345"/>
      <c r="F14" s="345"/>
      <c r="G14" s="132" t="s">
        <v>206</v>
      </c>
      <c r="H14" s="133"/>
    </row>
    <row r="15" spans="2:8" s="63" customFormat="1" ht="72.45" customHeight="1" thickBot="1" x14ac:dyDescent="0.5">
      <c r="B15" s="134" t="s">
        <v>63</v>
      </c>
      <c r="C15" s="348" t="s">
        <v>64</v>
      </c>
      <c r="D15" s="349"/>
      <c r="E15" s="349"/>
      <c r="F15" s="349"/>
      <c r="G15" s="135" t="s">
        <v>206</v>
      </c>
      <c r="H15" s="136"/>
    </row>
    <row r="16" spans="2:8" s="63" customFormat="1" ht="72.45" customHeight="1" x14ac:dyDescent="0.45">
      <c r="B16" s="394">
        <v>7</v>
      </c>
      <c r="C16" s="362" t="s">
        <v>67</v>
      </c>
      <c r="D16" s="363"/>
      <c r="E16" s="363"/>
      <c r="F16" s="364"/>
      <c r="G16" s="390" t="s">
        <v>206</v>
      </c>
      <c r="H16" s="392"/>
    </row>
    <row r="17" spans="2:8" s="63" customFormat="1" ht="72.45" customHeight="1" thickBot="1" x14ac:dyDescent="0.5">
      <c r="B17" s="395"/>
      <c r="C17" s="348" t="s">
        <v>193</v>
      </c>
      <c r="D17" s="349"/>
      <c r="E17" s="349"/>
      <c r="F17" s="350"/>
      <c r="G17" s="391"/>
      <c r="H17" s="393"/>
    </row>
    <row r="18" spans="2:8" s="63" customFormat="1" ht="72.45" customHeight="1" x14ac:dyDescent="0.45">
      <c r="B18" s="168">
        <v>11</v>
      </c>
      <c r="C18" s="362" t="s">
        <v>79</v>
      </c>
      <c r="D18" s="363"/>
      <c r="E18" s="363"/>
      <c r="F18" s="364"/>
      <c r="G18" s="390" t="s">
        <v>206</v>
      </c>
      <c r="H18" s="392"/>
    </row>
    <row r="19" spans="2:8" s="63" customFormat="1" ht="136.94999999999999" customHeight="1" thickBot="1" x14ac:dyDescent="0.5">
      <c r="B19" s="168"/>
      <c r="C19" s="348" t="s">
        <v>367</v>
      </c>
      <c r="D19" s="349"/>
      <c r="E19" s="349"/>
      <c r="F19" s="350"/>
      <c r="G19" s="391"/>
      <c r="H19" s="393"/>
    </row>
    <row r="20" spans="2:8" s="63" customFormat="1" ht="72.45" customHeight="1" x14ac:dyDescent="0.45">
      <c r="B20" s="168">
        <v>12</v>
      </c>
      <c r="C20" s="362" t="s">
        <v>80</v>
      </c>
      <c r="D20" s="363"/>
      <c r="E20" s="363"/>
      <c r="F20" s="364"/>
      <c r="G20" s="127" t="s">
        <v>206</v>
      </c>
      <c r="H20" s="167"/>
    </row>
    <row r="21" spans="2:8" s="63" customFormat="1" ht="72.45" customHeight="1" x14ac:dyDescent="0.45">
      <c r="B21" s="168" t="s">
        <v>209</v>
      </c>
      <c r="C21" s="344" t="s">
        <v>251</v>
      </c>
      <c r="D21" s="345"/>
      <c r="E21" s="345"/>
      <c r="F21" s="346"/>
      <c r="G21" s="132" t="s">
        <v>206</v>
      </c>
      <c r="H21" s="156"/>
    </row>
    <row r="22" spans="2:8" s="63" customFormat="1" ht="72.45" customHeight="1" x14ac:dyDescent="0.45">
      <c r="B22" s="168" t="s">
        <v>210</v>
      </c>
      <c r="C22" s="344" t="s">
        <v>252</v>
      </c>
      <c r="D22" s="345"/>
      <c r="E22" s="345"/>
      <c r="F22" s="346"/>
      <c r="G22" s="132" t="s">
        <v>206</v>
      </c>
      <c r="H22" s="157"/>
    </row>
    <row r="23" spans="2:8" s="63" customFormat="1" ht="72.45" customHeight="1" x14ac:dyDescent="0.45">
      <c r="B23" s="168" t="s">
        <v>211</v>
      </c>
      <c r="C23" s="344" t="s">
        <v>253</v>
      </c>
      <c r="D23" s="345"/>
      <c r="E23" s="345"/>
      <c r="F23" s="346"/>
      <c r="G23" s="132" t="s">
        <v>206</v>
      </c>
      <c r="H23" s="157"/>
    </row>
    <row r="24" spans="2:8" s="63" customFormat="1" ht="72.45" customHeight="1" x14ac:dyDescent="0.45">
      <c r="B24" s="168" t="s">
        <v>212</v>
      </c>
      <c r="C24" s="344" t="s">
        <v>254</v>
      </c>
      <c r="D24" s="345"/>
      <c r="E24" s="345"/>
      <c r="F24" s="346"/>
      <c r="G24" s="132" t="s">
        <v>206</v>
      </c>
      <c r="H24" s="157"/>
    </row>
    <row r="25" spans="2:8" s="63" customFormat="1" ht="72.45" customHeight="1" x14ac:dyDescent="0.45">
      <c r="B25" s="168" t="s">
        <v>213</v>
      </c>
      <c r="C25" s="344" t="s">
        <v>255</v>
      </c>
      <c r="D25" s="345"/>
      <c r="E25" s="345"/>
      <c r="F25" s="346"/>
      <c r="G25" s="132" t="s">
        <v>206</v>
      </c>
      <c r="H25" s="157"/>
    </row>
    <row r="26" spans="2:8" s="63" customFormat="1" ht="72.45" customHeight="1" x14ac:dyDescent="0.45">
      <c r="B26" s="168" t="s">
        <v>214</v>
      </c>
      <c r="C26" s="344" t="s">
        <v>256</v>
      </c>
      <c r="D26" s="345"/>
      <c r="E26" s="345"/>
      <c r="F26" s="346"/>
      <c r="G26" s="132" t="s">
        <v>206</v>
      </c>
      <c r="H26" s="157"/>
    </row>
    <row r="27" spans="2:8" s="63" customFormat="1" ht="72.45" customHeight="1" thickBot="1" x14ac:dyDescent="0.5">
      <c r="B27" s="168" t="s">
        <v>215</v>
      </c>
      <c r="C27" s="344" t="s">
        <v>257</v>
      </c>
      <c r="D27" s="345"/>
      <c r="E27" s="345"/>
      <c r="F27" s="346"/>
      <c r="G27" s="132" t="s">
        <v>206</v>
      </c>
      <c r="H27" s="158"/>
    </row>
    <row r="28" spans="2:8" ht="72.45" customHeight="1" x14ac:dyDescent="0.45">
      <c r="B28" s="365" t="s">
        <v>21</v>
      </c>
      <c r="C28" s="366"/>
      <c r="D28" s="366"/>
      <c r="E28" s="366"/>
      <c r="F28" s="366"/>
      <c r="G28" s="366"/>
      <c r="H28" s="367"/>
    </row>
    <row r="29" spans="2:8" ht="72.45" customHeight="1" x14ac:dyDescent="0.45">
      <c r="B29" s="74">
        <v>1</v>
      </c>
      <c r="C29" s="356" t="s">
        <v>114</v>
      </c>
      <c r="D29" s="357"/>
      <c r="E29" s="357"/>
      <c r="F29" s="358"/>
      <c r="G29" s="58" t="s">
        <v>206</v>
      </c>
      <c r="H29" s="70"/>
    </row>
    <row r="30" spans="2:8" ht="72.45" customHeight="1" thickBot="1" x14ac:dyDescent="0.5">
      <c r="B30" s="75">
        <v>2</v>
      </c>
      <c r="C30" s="359" t="s">
        <v>192</v>
      </c>
      <c r="D30" s="360"/>
      <c r="E30" s="360"/>
      <c r="F30" s="361"/>
      <c r="G30" s="76" t="s">
        <v>206</v>
      </c>
      <c r="H30" s="73"/>
    </row>
    <row r="31" spans="2:8" ht="72.45" customHeight="1" thickBot="1" x14ac:dyDescent="0.5">
      <c r="B31" s="353" t="s">
        <v>258</v>
      </c>
      <c r="C31" s="354"/>
      <c r="D31" s="354"/>
      <c r="E31" s="354"/>
      <c r="F31" s="355"/>
      <c r="G31" s="77" t="s">
        <v>206</v>
      </c>
      <c r="H31" s="78"/>
    </row>
    <row r="32" spans="2:8" customFormat="1" ht="30.6" customHeight="1" x14ac:dyDescent="0.3">
      <c r="B32" s="322" t="s">
        <v>16</v>
      </c>
      <c r="C32" s="323"/>
      <c r="D32" s="324" t="s">
        <v>17</v>
      </c>
      <c r="E32" s="324"/>
      <c r="F32" s="324"/>
      <c r="G32" s="325"/>
      <c r="H32" s="326"/>
    </row>
    <row r="33" spans="2:8" customFormat="1" ht="30.6" customHeight="1" x14ac:dyDescent="0.3">
      <c r="B33" s="303"/>
      <c r="C33" s="304"/>
      <c r="D33" s="310" t="s">
        <v>18</v>
      </c>
      <c r="E33" s="310"/>
      <c r="F33" s="310"/>
      <c r="G33" s="311"/>
      <c r="H33" s="312"/>
    </row>
    <row r="34" spans="2:8" customFormat="1" ht="63.6" customHeight="1" thickBot="1" x14ac:dyDescent="0.35">
      <c r="B34" s="305"/>
      <c r="C34" s="306"/>
      <c r="D34" s="313" t="s">
        <v>19</v>
      </c>
      <c r="E34" s="313"/>
      <c r="F34" s="313"/>
      <c r="G34" s="327"/>
      <c r="H34" s="328"/>
    </row>
    <row r="35" spans="2:8" customFormat="1" ht="30.6" customHeight="1" x14ac:dyDescent="0.3">
      <c r="B35" s="303" t="s">
        <v>20</v>
      </c>
      <c r="C35" s="304"/>
      <c r="D35" s="307" t="s">
        <v>17</v>
      </c>
      <c r="E35" s="307"/>
      <c r="F35" s="307"/>
      <c r="G35" s="308"/>
      <c r="H35" s="309"/>
    </row>
    <row r="36" spans="2:8" customFormat="1" ht="30.6" customHeight="1" x14ac:dyDescent="0.3">
      <c r="B36" s="303"/>
      <c r="C36" s="304"/>
      <c r="D36" s="310" t="s">
        <v>18</v>
      </c>
      <c r="E36" s="310"/>
      <c r="F36" s="310"/>
      <c r="G36" s="311"/>
      <c r="H36" s="312"/>
    </row>
    <row r="37" spans="2:8" customFormat="1" ht="60.6" customHeight="1" thickBot="1" x14ac:dyDescent="0.35">
      <c r="B37" s="305"/>
      <c r="C37" s="306"/>
      <c r="D37" s="313" t="s">
        <v>19</v>
      </c>
      <c r="E37" s="313"/>
      <c r="F37" s="313"/>
      <c r="G37" s="314"/>
      <c r="H37" s="315"/>
    </row>
  </sheetData>
  <mergeCells count="52">
    <mergeCell ref="B5:C5"/>
    <mergeCell ref="D5:H5"/>
    <mergeCell ref="B2:H2"/>
    <mergeCell ref="B3:C3"/>
    <mergeCell ref="D3:H3"/>
    <mergeCell ref="B4:C4"/>
    <mergeCell ref="D4:H4"/>
    <mergeCell ref="C12:F12"/>
    <mergeCell ref="C13:F13"/>
    <mergeCell ref="C14:F14"/>
    <mergeCell ref="C15:F15"/>
    <mergeCell ref="B6:H6"/>
    <mergeCell ref="C7:F7"/>
    <mergeCell ref="C8:F8"/>
    <mergeCell ref="C9:F9"/>
    <mergeCell ref="C10:F10"/>
    <mergeCell ref="C11:F11"/>
    <mergeCell ref="B16:B17"/>
    <mergeCell ref="C16:F16"/>
    <mergeCell ref="G16:G17"/>
    <mergeCell ref="H16:H17"/>
    <mergeCell ref="C17:F17"/>
    <mergeCell ref="C26:F26"/>
    <mergeCell ref="C18:F18"/>
    <mergeCell ref="G18:G19"/>
    <mergeCell ref="H18:H19"/>
    <mergeCell ref="C19:F19"/>
    <mergeCell ref="C20:F20"/>
    <mergeCell ref="C21:F21"/>
    <mergeCell ref="C22:F22"/>
    <mergeCell ref="C23:F23"/>
    <mergeCell ref="C24:F24"/>
    <mergeCell ref="C25:F25"/>
    <mergeCell ref="B28:H28"/>
    <mergeCell ref="C29:F29"/>
    <mergeCell ref="C30:F30"/>
    <mergeCell ref="B31:F31"/>
    <mergeCell ref="C27:F27"/>
    <mergeCell ref="B32:C34"/>
    <mergeCell ref="D32:F32"/>
    <mergeCell ref="G32:H32"/>
    <mergeCell ref="D33:F33"/>
    <mergeCell ref="G33:H33"/>
    <mergeCell ref="D34:F34"/>
    <mergeCell ref="G34:H34"/>
    <mergeCell ref="B35:C37"/>
    <mergeCell ref="D35:F35"/>
    <mergeCell ref="G35:H35"/>
    <mergeCell ref="D36:F36"/>
    <mergeCell ref="G36:H36"/>
    <mergeCell ref="D37:F37"/>
    <mergeCell ref="G37:H37"/>
  </mergeCells>
  <pageMargins left="0.7" right="0.7" top="0.75" bottom="0.75" header="0.3" footer="0.3"/>
  <pageSetup paperSize="9" scale="66"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35"/>
  <sheetViews>
    <sheetView view="pageBreakPreview" topLeftCell="A17" zoomScale="60" zoomScaleNormal="90" workbookViewId="0">
      <selection activeCell="A22" sqref="A22:XFD25"/>
    </sheetView>
  </sheetViews>
  <sheetFormatPr defaultColWidth="8.88671875" defaultRowHeight="17.399999999999999" x14ac:dyDescent="0.45"/>
  <cols>
    <col min="1" max="1" width="8.88671875" style="50"/>
    <col min="2" max="2" width="8.88671875" style="49"/>
    <col min="3" max="3" width="34.5546875" style="50" customWidth="1"/>
    <col min="4" max="5" width="8.88671875" style="50"/>
    <col min="6" max="6" width="15" style="49" customWidth="1"/>
    <col min="7" max="7" width="14.33203125" style="49" customWidth="1"/>
    <col min="8" max="8" width="40.109375" style="50" customWidth="1"/>
    <col min="9" max="16384" width="8.88671875" style="50"/>
  </cols>
  <sheetData>
    <row r="1" spans="2:8" ht="18" thickBot="1" x14ac:dyDescent="0.5"/>
    <row r="2" spans="2:8" ht="56.4" customHeight="1" thickBot="1" x14ac:dyDescent="0.5">
      <c r="B2" s="341" t="s">
        <v>0</v>
      </c>
      <c r="C2" s="368"/>
      <c r="D2" s="368"/>
      <c r="E2" s="368"/>
      <c r="F2" s="368"/>
      <c r="G2" s="368"/>
      <c r="H2" s="369"/>
    </row>
    <row r="3" spans="2:8" ht="38.4" customHeight="1" x14ac:dyDescent="0.45">
      <c r="B3" s="339" t="s">
        <v>5</v>
      </c>
      <c r="C3" s="340"/>
      <c r="D3" s="331" t="str">
        <f>'II etap oceny strona tytułow'!D8:H8</f>
        <v>…</v>
      </c>
      <c r="E3" s="332"/>
      <c r="F3" s="332"/>
      <c r="G3" s="332"/>
      <c r="H3" s="333"/>
    </row>
    <row r="4" spans="2:8" ht="38.4" customHeight="1" x14ac:dyDescent="0.45">
      <c r="B4" s="329" t="s">
        <v>6</v>
      </c>
      <c r="C4" s="330"/>
      <c r="D4" s="373" t="str">
        <f>'II etap oceny strona tytułow'!D9:H9</f>
        <v>…</v>
      </c>
      <c r="E4" s="374"/>
      <c r="F4" s="374"/>
      <c r="G4" s="374"/>
      <c r="H4" s="375"/>
    </row>
    <row r="5" spans="2:8" ht="38.4" customHeight="1" thickBot="1" x14ac:dyDescent="0.5">
      <c r="B5" s="334" t="s">
        <v>7</v>
      </c>
      <c r="C5" s="335"/>
      <c r="D5" s="370" t="str">
        <f>'II etap oceny strona tytułow'!D10:H10</f>
        <v>…</v>
      </c>
      <c r="E5" s="371"/>
      <c r="F5" s="371"/>
      <c r="G5" s="371"/>
      <c r="H5" s="372"/>
    </row>
    <row r="6" spans="2:8" ht="82.95" customHeight="1" thickBot="1" x14ac:dyDescent="0.5">
      <c r="B6" s="336" t="s">
        <v>248</v>
      </c>
      <c r="C6" s="379"/>
      <c r="D6" s="379"/>
      <c r="E6" s="379"/>
      <c r="F6" s="379"/>
      <c r="G6" s="379"/>
      <c r="H6" s="380"/>
    </row>
    <row r="7" spans="2:8" s="95" customFormat="1" ht="47.7" customHeight="1" thickBot="1" x14ac:dyDescent="0.45">
      <c r="B7" s="120" t="s">
        <v>205</v>
      </c>
      <c r="C7" s="412" t="s">
        <v>23</v>
      </c>
      <c r="D7" s="323"/>
      <c r="E7" s="323"/>
      <c r="F7" s="413"/>
      <c r="G7" s="121" t="s">
        <v>24</v>
      </c>
      <c r="H7" s="122" t="s">
        <v>25</v>
      </c>
    </row>
    <row r="8" spans="2:8" ht="40.200000000000003" customHeight="1" x14ac:dyDescent="0.45">
      <c r="B8" s="54">
        <v>5</v>
      </c>
      <c r="C8" s="351" t="s">
        <v>50</v>
      </c>
      <c r="D8" s="352"/>
      <c r="E8" s="352"/>
      <c r="F8" s="352"/>
      <c r="G8" s="55" t="s">
        <v>206</v>
      </c>
      <c r="H8" s="56"/>
    </row>
    <row r="9" spans="2:8" ht="26.4" customHeight="1" x14ac:dyDescent="0.45">
      <c r="B9" s="57" t="s">
        <v>51</v>
      </c>
      <c r="C9" s="408" t="s">
        <v>52</v>
      </c>
      <c r="D9" s="409"/>
      <c r="E9" s="409"/>
      <c r="F9" s="409"/>
      <c r="G9" s="58" t="s">
        <v>206</v>
      </c>
      <c r="H9" s="59"/>
    </row>
    <row r="10" spans="2:8" ht="26.4" customHeight="1" x14ac:dyDescent="0.45">
      <c r="B10" s="57" t="s">
        <v>53</v>
      </c>
      <c r="C10" s="408" t="s">
        <v>54</v>
      </c>
      <c r="D10" s="409"/>
      <c r="E10" s="409"/>
      <c r="F10" s="409"/>
      <c r="G10" s="58" t="s">
        <v>206</v>
      </c>
      <c r="H10" s="59"/>
    </row>
    <row r="11" spans="2:8" ht="26.4" customHeight="1" x14ac:dyDescent="0.45">
      <c r="B11" s="57" t="s">
        <v>55</v>
      </c>
      <c r="C11" s="408" t="s">
        <v>56</v>
      </c>
      <c r="D11" s="409"/>
      <c r="E11" s="409"/>
      <c r="F11" s="409"/>
      <c r="G11" s="58" t="s">
        <v>206</v>
      </c>
      <c r="H11" s="59"/>
    </row>
    <row r="12" spans="2:8" ht="26.4" customHeight="1" x14ac:dyDescent="0.45">
      <c r="B12" s="57" t="s">
        <v>57</v>
      </c>
      <c r="C12" s="408" t="s">
        <v>58</v>
      </c>
      <c r="D12" s="409"/>
      <c r="E12" s="409"/>
      <c r="F12" s="409"/>
      <c r="G12" s="58" t="s">
        <v>206</v>
      </c>
      <c r="H12" s="59"/>
    </row>
    <row r="13" spans="2:8" ht="26.4" customHeight="1" x14ac:dyDescent="0.45">
      <c r="B13" s="57" t="s">
        <v>59</v>
      </c>
      <c r="C13" s="408" t="s">
        <v>60</v>
      </c>
      <c r="D13" s="409"/>
      <c r="E13" s="409"/>
      <c r="F13" s="409"/>
      <c r="G13" s="58" t="s">
        <v>206</v>
      </c>
      <c r="H13" s="59"/>
    </row>
    <row r="14" spans="2:8" ht="39" customHeight="1" x14ac:dyDescent="0.45">
      <c r="B14" s="57" t="s">
        <v>61</v>
      </c>
      <c r="C14" s="408" t="s">
        <v>62</v>
      </c>
      <c r="D14" s="409"/>
      <c r="E14" s="409"/>
      <c r="F14" s="409"/>
      <c r="G14" s="58" t="s">
        <v>206</v>
      </c>
      <c r="H14" s="59"/>
    </row>
    <row r="15" spans="2:8" ht="45.6" customHeight="1" thickBot="1" x14ac:dyDescent="0.5">
      <c r="B15" s="60" t="s">
        <v>63</v>
      </c>
      <c r="C15" s="410" t="s">
        <v>64</v>
      </c>
      <c r="D15" s="411"/>
      <c r="E15" s="411"/>
      <c r="F15" s="411"/>
      <c r="G15" s="46" t="s">
        <v>206</v>
      </c>
      <c r="H15" s="61"/>
    </row>
    <row r="16" spans="2:8" ht="35.4" customHeight="1" x14ac:dyDescent="0.45">
      <c r="B16" s="403">
        <v>15</v>
      </c>
      <c r="C16" s="351" t="s">
        <v>87</v>
      </c>
      <c r="D16" s="352"/>
      <c r="E16" s="352"/>
      <c r="F16" s="387"/>
      <c r="G16" s="399" t="s">
        <v>206</v>
      </c>
      <c r="H16" s="401"/>
    </row>
    <row r="17" spans="2:8" s="63" customFormat="1" ht="358.2" customHeight="1" thickBot="1" x14ac:dyDescent="0.5">
      <c r="B17" s="404"/>
      <c r="C17" s="348" t="s">
        <v>238</v>
      </c>
      <c r="D17" s="349"/>
      <c r="E17" s="349"/>
      <c r="F17" s="350"/>
      <c r="G17" s="400"/>
      <c r="H17" s="402"/>
    </row>
    <row r="18" spans="2:8" s="63" customFormat="1" ht="34.950000000000003" customHeight="1" x14ac:dyDescent="0.45">
      <c r="B18" s="126">
        <v>16</v>
      </c>
      <c r="C18" s="362" t="s">
        <v>88</v>
      </c>
      <c r="D18" s="363"/>
      <c r="E18" s="363"/>
      <c r="F18" s="364"/>
      <c r="G18" s="145" t="s">
        <v>206</v>
      </c>
      <c r="H18" s="162"/>
    </row>
    <row r="19" spans="2:8" s="63" customFormat="1" ht="47.4" customHeight="1" x14ac:dyDescent="0.45">
      <c r="B19" s="129" t="s">
        <v>235</v>
      </c>
      <c r="C19" s="344" t="s">
        <v>239</v>
      </c>
      <c r="D19" s="345"/>
      <c r="E19" s="345"/>
      <c r="F19" s="345"/>
      <c r="G19" s="132" t="s">
        <v>206</v>
      </c>
      <c r="H19" s="163"/>
    </row>
    <row r="20" spans="2:8" s="63" customFormat="1" ht="101.4" customHeight="1" x14ac:dyDescent="0.45">
      <c r="B20" s="129" t="s">
        <v>236</v>
      </c>
      <c r="C20" s="344" t="s">
        <v>240</v>
      </c>
      <c r="D20" s="345"/>
      <c r="E20" s="345"/>
      <c r="F20" s="345"/>
      <c r="G20" s="132" t="s">
        <v>206</v>
      </c>
      <c r="H20" s="147"/>
    </row>
    <row r="21" spans="2:8" s="63" customFormat="1" ht="41.7" customHeight="1" thickBot="1" x14ac:dyDescent="0.5">
      <c r="B21" s="129" t="s">
        <v>237</v>
      </c>
      <c r="C21" s="405" t="s">
        <v>241</v>
      </c>
      <c r="D21" s="406"/>
      <c r="E21" s="406"/>
      <c r="F21" s="407"/>
      <c r="G21" s="135" t="s">
        <v>206</v>
      </c>
      <c r="H21" s="163"/>
    </row>
    <row r="22" spans="2:8" s="63" customFormat="1" ht="31.2" customHeight="1" x14ac:dyDescent="0.45">
      <c r="B22" s="126">
        <v>17</v>
      </c>
      <c r="C22" s="362" t="s">
        <v>89</v>
      </c>
      <c r="D22" s="363"/>
      <c r="E22" s="363"/>
      <c r="F22" s="364"/>
      <c r="G22" s="145" t="s">
        <v>206</v>
      </c>
      <c r="H22" s="164"/>
    </row>
    <row r="23" spans="2:8" s="63" customFormat="1" ht="44.4" customHeight="1" x14ac:dyDescent="0.45">
      <c r="B23" s="129" t="s">
        <v>242</v>
      </c>
      <c r="C23" s="344" t="s">
        <v>245</v>
      </c>
      <c r="D23" s="345"/>
      <c r="E23" s="345"/>
      <c r="F23" s="345"/>
      <c r="G23" s="132" t="s">
        <v>206</v>
      </c>
      <c r="H23" s="163"/>
    </row>
    <row r="24" spans="2:8" s="63" customFormat="1" ht="58.2" customHeight="1" x14ac:dyDescent="0.45">
      <c r="B24" s="129" t="s">
        <v>243</v>
      </c>
      <c r="C24" s="344" t="s">
        <v>246</v>
      </c>
      <c r="D24" s="345"/>
      <c r="E24" s="345"/>
      <c r="F24" s="345"/>
      <c r="G24" s="132" t="s">
        <v>206</v>
      </c>
      <c r="H24" s="147"/>
    </row>
    <row r="25" spans="2:8" s="63" customFormat="1" ht="36" customHeight="1" thickBot="1" x14ac:dyDescent="0.5">
      <c r="B25" s="129" t="s">
        <v>244</v>
      </c>
      <c r="C25" s="405" t="s">
        <v>247</v>
      </c>
      <c r="D25" s="406"/>
      <c r="E25" s="406"/>
      <c r="F25" s="407"/>
      <c r="G25" s="135" t="s">
        <v>206</v>
      </c>
      <c r="H25" s="163"/>
    </row>
    <row r="26" spans="2:8" ht="31.2" customHeight="1" x14ac:dyDescent="0.45">
      <c r="B26" s="365" t="s">
        <v>21</v>
      </c>
      <c r="C26" s="366"/>
      <c r="D26" s="366"/>
      <c r="E26" s="366"/>
      <c r="F26" s="366"/>
      <c r="G26" s="366"/>
      <c r="H26" s="367"/>
    </row>
    <row r="27" spans="2:8" ht="27" customHeight="1" x14ac:dyDescent="0.45">
      <c r="B27" s="74">
        <v>1</v>
      </c>
      <c r="C27" s="356" t="s">
        <v>114</v>
      </c>
      <c r="D27" s="357"/>
      <c r="E27" s="357"/>
      <c r="F27" s="358"/>
      <c r="G27" s="58" t="s">
        <v>206</v>
      </c>
      <c r="H27" s="70"/>
    </row>
    <row r="28" spans="2:8" ht="34.950000000000003" customHeight="1" thickBot="1" x14ac:dyDescent="0.5">
      <c r="B28" s="75">
        <v>2</v>
      </c>
      <c r="C28" s="359" t="s">
        <v>192</v>
      </c>
      <c r="D28" s="360"/>
      <c r="E28" s="360"/>
      <c r="F28" s="361"/>
      <c r="G28" s="76" t="s">
        <v>206</v>
      </c>
      <c r="H28" s="73"/>
    </row>
    <row r="29" spans="2:8" ht="54.6" customHeight="1" thickBot="1" x14ac:dyDescent="0.5">
      <c r="B29" s="396" t="s">
        <v>249</v>
      </c>
      <c r="C29" s="397"/>
      <c r="D29" s="397"/>
      <c r="E29" s="397"/>
      <c r="F29" s="398"/>
      <c r="G29" s="77" t="s">
        <v>206</v>
      </c>
      <c r="H29" s="78"/>
    </row>
    <row r="30" spans="2:8" customFormat="1" ht="30.6" customHeight="1" x14ac:dyDescent="0.3">
      <c r="B30" s="322" t="s">
        <v>16</v>
      </c>
      <c r="C30" s="323"/>
      <c r="D30" s="324" t="s">
        <v>17</v>
      </c>
      <c r="E30" s="324"/>
      <c r="F30" s="324"/>
      <c r="G30" s="325"/>
      <c r="H30" s="326"/>
    </row>
    <row r="31" spans="2:8" customFormat="1" ht="30.6" customHeight="1" x14ac:dyDescent="0.3">
      <c r="B31" s="303"/>
      <c r="C31" s="304"/>
      <c r="D31" s="310" t="s">
        <v>18</v>
      </c>
      <c r="E31" s="310"/>
      <c r="F31" s="310"/>
      <c r="G31" s="311"/>
      <c r="H31" s="312"/>
    </row>
    <row r="32" spans="2:8" customFormat="1" ht="63.6" customHeight="1" thickBot="1" x14ac:dyDescent="0.35">
      <c r="B32" s="305"/>
      <c r="C32" s="306"/>
      <c r="D32" s="313" t="s">
        <v>19</v>
      </c>
      <c r="E32" s="313"/>
      <c r="F32" s="313"/>
      <c r="G32" s="327"/>
      <c r="H32" s="328"/>
    </row>
    <row r="33" spans="2:8" customFormat="1" ht="30.6" customHeight="1" x14ac:dyDescent="0.3">
      <c r="B33" s="303" t="s">
        <v>20</v>
      </c>
      <c r="C33" s="304"/>
      <c r="D33" s="307" t="s">
        <v>17</v>
      </c>
      <c r="E33" s="307"/>
      <c r="F33" s="307"/>
      <c r="G33" s="308"/>
      <c r="H33" s="309"/>
    </row>
    <row r="34" spans="2:8" customFormat="1" ht="30.6" customHeight="1" x14ac:dyDescent="0.3">
      <c r="B34" s="303"/>
      <c r="C34" s="304"/>
      <c r="D34" s="310" t="s">
        <v>18</v>
      </c>
      <c r="E34" s="310"/>
      <c r="F34" s="310"/>
      <c r="G34" s="311"/>
      <c r="H34" s="312"/>
    </row>
    <row r="35" spans="2:8" customFormat="1" ht="60.6" customHeight="1" thickBot="1" x14ac:dyDescent="0.35">
      <c r="B35" s="305"/>
      <c r="C35" s="306"/>
      <c r="D35" s="313" t="s">
        <v>19</v>
      </c>
      <c r="E35" s="313"/>
      <c r="F35" s="313"/>
      <c r="G35" s="314"/>
      <c r="H35" s="315"/>
    </row>
  </sheetData>
  <mergeCells count="48">
    <mergeCell ref="B5:C5"/>
    <mergeCell ref="D5:H5"/>
    <mergeCell ref="B2:H2"/>
    <mergeCell ref="B3:C3"/>
    <mergeCell ref="D3:H3"/>
    <mergeCell ref="B4:C4"/>
    <mergeCell ref="D4:H4"/>
    <mergeCell ref="C12:F12"/>
    <mergeCell ref="C13:F13"/>
    <mergeCell ref="C14:F14"/>
    <mergeCell ref="C15:F15"/>
    <mergeCell ref="B6:H6"/>
    <mergeCell ref="C7:F7"/>
    <mergeCell ref="C8:F8"/>
    <mergeCell ref="C9:F9"/>
    <mergeCell ref="C10:F10"/>
    <mergeCell ref="C11:F11"/>
    <mergeCell ref="G16:G17"/>
    <mergeCell ref="H16:H17"/>
    <mergeCell ref="C17:F17"/>
    <mergeCell ref="C18:F18"/>
    <mergeCell ref="B26:H26"/>
    <mergeCell ref="B16:B17"/>
    <mergeCell ref="C16:F16"/>
    <mergeCell ref="C25:F25"/>
    <mergeCell ref="C20:F20"/>
    <mergeCell ref="C21:F21"/>
    <mergeCell ref="C19:F19"/>
    <mergeCell ref="C22:F22"/>
    <mergeCell ref="C27:F27"/>
    <mergeCell ref="C28:F28"/>
    <mergeCell ref="B29:F29"/>
    <mergeCell ref="C23:F23"/>
    <mergeCell ref="C24:F24"/>
    <mergeCell ref="B30:C32"/>
    <mergeCell ref="D30:F30"/>
    <mergeCell ref="G30:H30"/>
    <mergeCell ref="D31:F31"/>
    <mergeCell ref="G31:H31"/>
    <mergeCell ref="D32:F32"/>
    <mergeCell ref="G32:H32"/>
    <mergeCell ref="B33:C35"/>
    <mergeCell ref="D33:F33"/>
    <mergeCell ref="G33:H33"/>
    <mergeCell ref="D34:F34"/>
    <mergeCell ref="G34:H34"/>
    <mergeCell ref="D35:F35"/>
    <mergeCell ref="G35:H35"/>
  </mergeCells>
  <pageMargins left="0.7" right="0.7" top="0.75" bottom="0.75" header="0.3" footer="0.3"/>
  <pageSetup paperSize="9" scale="66"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8"/>
  <sheetViews>
    <sheetView view="pageBreakPreview" topLeftCell="A15" zoomScaleNormal="40" zoomScaleSheetLayoutView="100" workbookViewId="0">
      <selection activeCell="I9" sqref="I9"/>
    </sheetView>
  </sheetViews>
  <sheetFormatPr defaultColWidth="8.6640625" defaultRowHeight="17.399999999999999" x14ac:dyDescent="0.45"/>
  <cols>
    <col min="1" max="1" width="6.6640625" style="50" customWidth="1"/>
    <col min="2" max="2" width="11.6640625" style="50" customWidth="1"/>
    <col min="3" max="3" width="34.5546875" style="50" customWidth="1"/>
    <col min="4" max="5" width="8.6640625" style="50"/>
    <col min="6" max="6" width="4.44140625" style="50" customWidth="1"/>
    <col min="7" max="7" width="34.88671875" style="50" customWidth="1"/>
    <col min="8" max="9" width="11.88671875" style="49" customWidth="1"/>
    <col min="10" max="10" width="40.109375" style="50" customWidth="1"/>
    <col min="11" max="16384" width="8.6640625" style="50"/>
  </cols>
  <sheetData>
    <row r="1" spans="2:10" ht="18" thickBot="1" x14ac:dyDescent="0.5"/>
    <row r="2" spans="2:10" ht="67.95" customHeight="1" thickBot="1" x14ac:dyDescent="0.5">
      <c r="B2" s="341" t="s">
        <v>0</v>
      </c>
      <c r="C2" s="368"/>
      <c r="D2" s="368"/>
      <c r="E2" s="368"/>
      <c r="F2" s="368"/>
      <c r="G2" s="368"/>
      <c r="H2" s="368"/>
      <c r="I2" s="368"/>
      <c r="J2" s="369"/>
    </row>
    <row r="3" spans="2:10" ht="29.4" customHeight="1" x14ac:dyDescent="0.45">
      <c r="B3" s="339" t="s">
        <v>5</v>
      </c>
      <c r="C3" s="340"/>
      <c r="D3" s="331" t="str">
        <f>'II etap oceny strona tytułow'!D8:H8</f>
        <v>…</v>
      </c>
      <c r="E3" s="332"/>
      <c r="F3" s="332"/>
      <c r="G3" s="332"/>
      <c r="H3" s="332"/>
      <c r="I3" s="415"/>
      <c r="J3" s="333"/>
    </row>
    <row r="4" spans="2:10" ht="29.4" customHeight="1" x14ac:dyDescent="0.45">
      <c r="B4" s="329" t="s">
        <v>6</v>
      </c>
      <c r="C4" s="330"/>
      <c r="D4" s="373" t="str">
        <f>'II etap oceny strona tytułow'!D9:H9</f>
        <v>…</v>
      </c>
      <c r="E4" s="374"/>
      <c r="F4" s="374"/>
      <c r="G4" s="374"/>
      <c r="H4" s="374"/>
      <c r="I4" s="416"/>
      <c r="J4" s="375"/>
    </row>
    <row r="5" spans="2:10" ht="29.4" customHeight="1" thickBot="1" x14ac:dyDescent="0.5">
      <c r="B5" s="334" t="s">
        <v>7</v>
      </c>
      <c r="C5" s="335"/>
      <c r="D5" s="370" t="str">
        <f>'II etap oceny strona tytułow'!D10:H10</f>
        <v>…</v>
      </c>
      <c r="E5" s="371"/>
      <c r="F5" s="371"/>
      <c r="G5" s="371"/>
      <c r="H5" s="371"/>
      <c r="I5" s="414"/>
      <c r="J5" s="372"/>
    </row>
    <row r="6" spans="2:10" ht="37.950000000000003" customHeight="1" thickBot="1" x14ac:dyDescent="0.5">
      <c r="B6" s="336" t="s">
        <v>179</v>
      </c>
      <c r="C6" s="379"/>
      <c r="D6" s="379"/>
      <c r="E6" s="379"/>
      <c r="F6" s="379"/>
      <c r="G6" s="379"/>
      <c r="H6" s="379"/>
      <c r="I6" s="379"/>
      <c r="J6" s="380"/>
    </row>
    <row r="7" spans="2:10" s="95" customFormat="1" ht="63.6" customHeight="1" thickBot="1" x14ac:dyDescent="0.45">
      <c r="B7" s="90" t="s">
        <v>22</v>
      </c>
      <c r="C7" s="424" t="s">
        <v>23</v>
      </c>
      <c r="D7" s="425"/>
      <c r="E7" s="425"/>
      <c r="F7" s="426"/>
      <c r="G7" s="91" t="s">
        <v>121</v>
      </c>
      <c r="H7" s="92" t="s">
        <v>122</v>
      </c>
      <c r="I7" s="93" t="s">
        <v>185</v>
      </c>
      <c r="J7" s="94" t="s">
        <v>25</v>
      </c>
    </row>
    <row r="8" spans="2:10" ht="36" customHeight="1" x14ac:dyDescent="0.45">
      <c r="B8" s="417">
        <v>1</v>
      </c>
      <c r="C8" s="418" t="s">
        <v>123</v>
      </c>
      <c r="D8" s="418"/>
      <c r="E8" s="418"/>
      <c r="F8" s="418"/>
      <c r="G8" s="418"/>
      <c r="H8" s="418"/>
      <c r="I8" s="419"/>
      <c r="J8" s="420"/>
    </row>
    <row r="9" spans="2:10" ht="409.2" customHeight="1" x14ac:dyDescent="0.45">
      <c r="B9" s="417"/>
      <c r="C9" s="421" t="s">
        <v>204</v>
      </c>
      <c r="D9" s="422"/>
      <c r="E9" s="422"/>
      <c r="F9" s="423"/>
      <c r="G9" s="89" t="s">
        <v>269</v>
      </c>
      <c r="H9" s="79"/>
      <c r="I9" s="80">
        <v>6</v>
      </c>
      <c r="J9" s="81"/>
    </row>
    <row r="10" spans="2:10" ht="33.6" customHeight="1" x14ac:dyDescent="0.45">
      <c r="B10" s="417">
        <v>2</v>
      </c>
      <c r="C10" s="418" t="s">
        <v>124</v>
      </c>
      <c r="D10" s="418"/>
      <c r="E10" s="418"/>
      <c r="F10" s="418"/>
      <c r="G10" s="418"/>
      <c r="H10" s="418"/>
      <c r="I10" s="419"/>
      <c r="J10" s="420"/>
    </row>
    <row r="11" spans="2:10" ht="90" customHeight="1" x14ac:dyDescent="0.45">
      <c r="B11" s="417"/>
      <c r="C11" s="421" t="s">
        <v>125</v>
      </c>
      <c r="D11" s="422"/>
      <c r="E11" s="422"/>
      <c r="F11" s="423"/>
      <c r="G11" s="88" t="s">
        <v>270</v>
      </c>
      <c r="H11" s="79"/>
      <c r="I11" s="80">
        <v>1</v>
      </c>
      <c r="J11" s="81"/>
    </row>
    <row r="12" spans="2:10" ht="30" customHeight="1" x14ac:dyDescent="0.45">
      <c r="B12" s="417">
        <v>3</v>
      </c>
      <c r="C12" s="418" t="s">
        <v>126</v>
      </c>
      <c r="D12" s="418"/>
      <c r="E12" s="418"/>
      <c r="F12" s="418"/>
      <c r="G12" s="418"/>
      <c r="H12" s="418"/>
      <c r="I12" s="419"/>
      <c r="J12" s="420"/>
    </row>
    <row r="13" spans="2:10" ht="199.95" customHeight="1" x14ac:dyDescent="0.45">
      <c r="B13" s="417"/>
      <c r="C13" s="421" t="s">
        <v>271</v>
      </c>
      <c r="D13" s="422"/>
      <c r="E13" s="422"/>
      <c r="F13" s="423"/>
      <c r="G13" s="88" t="s">
        <v>272</v>
      </c>
      <c r="H13" s="79"/>
      <c r="I13" s="80">
        <v>2</v>
      </c>
      <c r="J13" s="81"/>
    </row>
    <row r="14" spans="2:10" ht="29.4" customHeight="1" x14ac:dyDescent="0.45">
      <c r="B14" s="417">
        <v>4</v>
      </c>
      <c r="C14" s="418" t="s">
        <v>127</v>
      </c>
      <c r="D14" s="418"/>
      <c r="E14" s="418"/>
      <c r="F14" s="418"/>
      <c r="G14" s="418"/>
      <c r="H14" s="418"/>
      <c r="I14" s="419"/>
      <c r="J14" s="420"/>
    </row>
    <row r="15" spans="2:10" ht="285" customHeight="1" x14ac:dyDescent="0.45">
      <c r="B15" s="417"/>
      <c r="C15" s="421" t="s">
        <v>273</v>
      </c>
      <c r="D15" s="422"/>
      <c r="E15" s="422"/>
      <c r="F15" s="423"/>
      <c r="G15" s="88" t="s">
        <v>274</v>
      </c>
      <c r="H15" s="58"/>
      <c r="I15" s="82">
        <v>2</v>
      </c>
      <c r="J15" s="81"/>
    </row>
    <row r="16" spans="2:10" ht="27.6" customHeight="1" x14ac:dyDescent="0.45">
      <c r="B16" s="417">
        <v>5</v>
      </c>
      <c r="C16" s="418" t="s">
        <v>128</v>
      </c>
      <c r="D16" s="418"/>
      <c r="E16" s="418"/>
      <c r="F16" s="418"/>
      <c r="G16" s="418"/>
      <c r="H16" s="418"/>
      <c r="I16" s="419"/>
      <c r="J16" s="420"/>
    </row>
    <row r="17" spans="2:10" ht="159" customHeight="1" x14ac:dyDescent="0.45">
      <c r="B17" s="417"/>
      <c r="C17" s="421" t="s">
        <v>275</v>
      </c>
      <c r="D17" s="422"/>
      <c r="E17" s="422"/>
      <c r="F17" s="423"/>
      <c r="G17" s="88" t="s">
        <v>276</v>
      </c>
      <c r="H17" s="79"/>
      <c r="I17" s="80">
        <v>3</v>
      </c>
      <c r="J17" s="81"/>
    </row>
    <row r="18" spans="2:10" ht="38.4" customHeight="1" x14ac:dyDescent="0.45">
      <c r="B18" s="417">
        <v>6</v>
      </c>
      <c r="C18" s="418" t="s">
        <v>129</v>
      </c>
      <c r="D18" s="418"/>
      <c r="E18" s="418"/>
      <c r="F18" s="418"/>
      <c r="G18" s="418"/>
      <c r="H18" s="418"/>
      <c r="I18" s="419"/>
      <c r="J18" s="420"/>
    </row>
    <row r="19" spans="2:10" ht="123" customHeight="1" x14ac:dyDescent="0.45">
      <c r="B19" s="417"/>
      <c r="C19" s="421" t="s">
        <v>277</v>
      </c>
      <c r="D19" s="422"/>
      <c r="E19" s="422"/>
      <c r="F19" s="423"/>
      <c r="G19" s="88" t="s">
        <v>278</v>
      </c>
      <c r="H19" s="79"/>
      <c r="I19" s="80">
        <v>3</v>
      </c>
      <c r="J19" s="81"/>
    </row>
    <row r="20" spans="2:10" ht="43.2" customHeight="1" x14ac:dyDescent="0.45">
      <c r="B20" s="417">
        <v>7</v>
      </c>
      <c r="C20" s="418" t="s">
        <v>130</v>
      </c>
      <c r="D20" s="418"/>
      <c r="E20" s="418"/>
      <c r="F20" s="418"/>
      <c r="G20" s="418"/>
      <c r="H20" s="418"/>
      <c r="I20" s="419"/>
      <c r="J20" s="420"/>
    </row>
    <row r="21" spans="2:10" ht="114" customHeight="1" x14ac:dyDescent="0.45">
      <c r="B21" s="417"/>
      <c r="C21" s="421" t="s">
        <v>131</v>
      </c>
      <c r="D21" s="422"/>
      <c r="E21" s="422"/>
      <c r="F21" s="423"/>
      <c r="G21" s="88" t="s">
        <v>279</v>
      </c>
      <c r="H21" s="79"/>
      <c r="I21" s="80">
        <v>1</v>
      </c>
      <c r="J21" s="81"/>
    </row>
    <row r="22" spans="2:10" ht="52.2" customHeight="1" x14ac:dyDescent="0.45">
      <c r="B22" s="417">
        <v>8</v>
      </c>
      <c r="C22" s="418" t="s">
        <v>132</v>
      </c>
      <c r="D22" s="418"/>
      <c r="E22" s="418"/>
      <c r="F22" s="418"/>
      <c r="G22" s="418"/>
      <c r="H22" s="418"/>
      <c r="I22" s="419"/>
      <c r="J22" s="420"/>
    </row>
    <row r="23" spans="2:10" ht="370.2" customHeight="1" x14ac:dyDescent="0.45">
      <c r="B23" s="417"/>
      <c r="C23" s="421" t="s">
        <v>280</v>
      </c>
      <c r="D23" s="422"/>
      <c r="E23" s="422"/>
      <c r="F23" s="423"/>
      <c r="G23" s="88" t="s">
        <v>281</v>
      </c>
      <c r="H23" s="79"/>
      <c r="I23" s="80">
        <v>2</v>
      </c>
      <c r="J23" s="81"/>
    </row>
    <row r="24" spans="2:10" ht="24" customHeight="1" x14ac:dyDescent="0.45">
      <c r="B24" s="417">
        <v>9</v>
      </c>
      <c r="C24" s="418" t="s">
        <v>133</v>
      </c>
      <c r="D24" s="418"/>
      <c r="E24" s="418"/>
      <c r="F24" s="418"/>
      <c r="G24" s="418"/>
      <c r="H24" s="418"/>
      <c r="I24" s="419"/>
      <c r="J24" s="420"/>
    </row>
    <row r="25" spans="2:10" ht="268.5" customHeight="1" x14ac:dyDescent="0.45">
      <c r="B25" s="417"/>
      <c r="C25" s="421" t="s">
        <v>282</v>
      </c>
      <c r="D25" s="422"/>
      <c r="E25" s="422"/>
      <c r="F25" s="423"/>
      <c r="G25" s="88" t="s">
        <v>283</v>
      </c>
      <c r="H25" s="79"/>
      <c r="I25" s="80">
        <v>1</v>
      </c>
      <c r="J25" s="81"/>
    </row>
    <row r="26" spans="2:10" ht="23.4" customHeight="1" x14ac:dyDescent="0.45">
      <c r="B26" s="417">
        <v>10</v>
      </c>
      <c r="C26" s="418" t="s">
        <v>134</v>
      </c>
      <c r="D26" s="418"/>
      <c r="E26" s="418"/>
      <c r="F26" s="418"/>
      <c r="G26" s="418"/>
      <c r="H26" s="418"/>
      <c r="I26" s="419"/>
      <c r="J26" s="420"/>
    </row>
    <row r="27" spans="2:10" ht="123.6" customHeight="1" x14ac:dyDescent="0.45">
      <c r="B27" s="417"/>
      <c r="C27" s="421" t="s">
        <v>284</v>
      </c>
      <c r="D27" s="422"/>
      <c r="E27" s="422"/>
      <c r="F27" s="423"/>
      <c r="G27" s="88" t="s">
        <v>285</v>
      </c>
      <c r="H27" s="79"/>
      <c r="I27" s="80">
        <v>1</v>
      </c>
      <c r="J27" s="81"/>
    </row>
    <row r="28" spans="2:10" ht="27.6" customHeight="1" x14ac:dyDescent="0.45">
      <c r="B28" s="417">
        <v>11</v>
      </c>
      <c r="C28" s="418" t="s">
        <v>135</v>
      </c>
      <c r="D28" s="418"/>
      <c r="E28" s="418"/>
      <c r="F28" s="418"/>
      <c r="G28" s="418"/>
      <c r="H28" s="418"/>
      <c r="I28" s="419"/>
      <c r="J28" s="420"/>
    </row>
    <row r="29" spans="2:10" ht="169.2" customHeight="1" x14ac:dyDescent="0.45">
      <c r="B29" s="417"/>
      <c r="C29" s="421" t="s">
        <v>286</v>
      </c>
      <c r="D29" s="422"/>
      <c r="E29" s="422"/>
      <c r="F29" s="423"/>
      <c r="G29" s="88" t="s">
        <v>287</v>
      </c>
      <c r="H29" s="58"/>
      <c r="I29" s="82">
        <v>1</v>
      </c>
      <c r="J29" s="81"/>
    </row>
    <row r="30" spans="2:10" ht="30.6" customHeight="1" x14ac:dyDescent="0.45">
      <c r="B30" s="429" t="s">
        <v>136</v>
      </c>
      <c r="C30" s="430"/>
      <c r="D30" s="430"/>
      <c r="E30" s="430"/>
      <c r="F30" s="430"/>
      <c r="G30" s="430"/>
      <c r="H30" s="430"/>
      <c r="I30" s="430"/>
      <c r="J30" s="431"/>
    </row>
    <row r="31" spans="2:10" ht="37.200000000000003" customHeight="1" thickBot="1" x14ac:dyDescent="0.5">
      <c r="B31" s="427" t="s">
        <v>137</v>
      </c>
      <c r="C31" s="428"/>
      <c r="D31" s="428"/>
      <c r="E31" s="428"/>
      <c r="F31" s="428"/>
      <c r="G31" s="428"/>
      <c r="H31" s="83">
        <f>SUM(H9+H11+H13+H15+H17+H19+H21+H23+H25+H27+H29)</f>
        <v>0</v>
      </c>
      <c r="I31" s="83">
        <f>SUM(I9+I11+I13+I15+I17+I19+I21+I23+I25+I27+I29)</f>
        <v>23</v>
      </c>
      <c r="J31" s="84"/>
    </row>
    <row r="32" spans="2:10" ht="18" thickBot="1" x14ac:dyDescent="0.5"/>
    <row r="33" spans="2:8" customFormat="1" ht="30.6" customHeight="1" x14ac:dyDescent="0.3">
      <c r="B33" s="322" t="s">
        <v>16</v>
      </c>
      <c r="C33" s="323"/>
      <c r="D33" s="324" t="s">
        <v>17</v>
      </c>
      <c r="E33" s="324"/>
      <c r="F33" s="324"/>
      <c r="G33" s="325"/>
      <c r="H33" s="326"/>
    </row>
    <row r="34" spans="2:8" customFormat="1" ht="30.6" customHeight="1" x14ac:dyDescent="0.3">
      <c r="B34" s="303"/>
      <c r="C34" s="304"/>
      <c r="D34" s="310" t="s">
        <v>18</v>
      </c>
      <c r="E34" s="310"/>
      <c r="F34" s="310"/>
      <c r="G34" s="311"/>
      <c r="H34" s="312"/>
    </row>
    <row r="35" spans="2:8" customFormat="1" ht="63.6" customHeight="1" thickBot="1" x14ac:dyDescent="0.35">
      <c r="B35" s="305"/>
      <c r="C35" s="306"/>
      <c r="D35" s="313" t="s">
        <v>19</v>
      </c>
      <c r="E35" s="313"/>
      <c r="F35" s="313"/>
      <c r="G35" s="327"/>
      <c r="H35" s="328"/>
    </row>
    <row r="36" spans="2:8" customFormat="1" ht="30.6" customHeight="1" x14ac:dyDescent="0.3">
      <c r="B36" s="303" t="s">
        <v>20</v>
      </c>
      <c r="C36" s="304"/>
      <c r="D36" s="307" t="s">
        <v>17</v>
      </c>
      <c r="E36" s="307"/>
      <c r="F36" s="307"/>
      <c r="G36" s="308"/>
      <c r="H36" s="309"/>
    </row>
    <row r="37" spans="2:8" customFormat="1" ht="30.6" customHeight="1" x14ac:dyDescent="0.3">
      <c r="B37" s="303"/>
      <c r="C37" s="304"/>
      <c r="D37" s="310" t="s">
        <v>18</v>
      </c>
      <c r="E37" s="310"/>
      <c r="F37" s="310"/>
      <c r="G37" s="311"/>
      <c r="H37" s="312"/>
    </row>
    <row r="38" spans="2:8" customFormat="1" ht="60.6" customHeight="1" thickBot="1" x14ac:dyDescent="0.35">
      <c r="B38" s="305"/>
      <c r="C38" s="306"/>
      <c r="D38" s="313" t="s">
        <v>19</v>
      </c>
      <c r="E38" s="313"/>
      <c r="F38" s="313"/>
      <c r="G38" s="314"/>
      <c r="H38" s="315"/>
    </row>
  </sheetData>
  <mergeCells count="58">
    <mergeCell ref="B31:G31"/>
    <mergeCell ref="B24:B25"/>
    <mergeCell ref="C24:J24"/>
    <mergeCell ref="C25:F25"/>
    <mergeCell ref="B30:J30"/>
    <mergeCell ref="B26:B27"/>
    <mergeCell ref="C26:J26"/>
    <mergeCell ref="C27:F27"/>
    <mergeCell ref="B28:B29"/>
    <mergeCell ref="C28:J28"/>
    <mergeCell ref="C29:F29"/>
    <mergeCell ref="B20:B21"/>
    <mergeCell ref="C20:J20"/>
    <mergeCell ref="C21:F21"/>
    <mergeCell ref="B22:B23"/>
    <mergeCell ref="C22:J22"/>
    <mergeCell ref="C23:F23"/>
    <mergeCell ref="B16:B17"/>
    <mergeCell ref="C16:J16"/>
    <mergeCell ref="C17:F17"/>
    <mergeCell ref="B18:B19"/>
    <mergeCell ref="C18:J18"/>
    <mergeCell ref="C19:F19"/>
    <mergeCell ref="B12:B13"/>
    <mergeCell ref="C12:J12"/>
    <mergeCell ref="C13:F13"/>
    <mergeCell ref="C15:F15"/>
    <mergeCell ref="B6:J6"/>
    <mergeCell ref="C7:F7"/>
    <mergeCell ref="B8:B9"/>
    <mergeCell ref="C8:J8"/>
    <mergeCell ref="C9:F9"/>
    <mergeCell ref="B10:B11"/>
    <mergeCell ref="C10:J10"/>
    <mergeCell ref="C11:F11"/>
    <mergeCell ref="B14:B15"/>
    <mergeCell ref="C14:J14"/>
    <mergeCell ref="B5:C5"/>
    <mergeCell ref="D5:J5"/>
    <mergeCell ref="B2:J2"/>
    <mergeCell ref="B3:C3"/>
    <mergeCell ref="D3:J3"/>
    <mergeCell ref="B4:C4"/>
    <mergeCell ref="D4:J4"/>
    <mergeCell ref="B33:C35"/>
    <mergeCell ref="B36:C38"/>
    <mergeCell ref="D38:F38"/>
    <mergeCell ref="G38:H38"/>
    <mergeCell ref="D33:F33"/>
    <mergeCell ref="G33:H33"/>
    <mergeCell ref="D34:F34"/>
    <mergeCell ref="G34:H34"/>
    <mergeCell ref="D35:F35"/>
    <mergeCell ref="G35:H35"/>
    <mergeCell ref="D36:F36"/>
    <mergeCell ref="G36:H36"/>
    <mergeCell ref="D37:F37"/>
    <mergeCell ref="G37:H37"/>
  </mergeCells>
  <pageMargins left="0.7" right="0.7" top="0.75" bottom="0.75" header="0.3" footer="0.3"/>
  <pageSetup paperSize="9" scale="52"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
    <pageSetUpPr fitToPage="1"/>
  </sheetPr>
  <dimension ref="B1:K60"/>
  <sheetViews>
    <sheetView view="pageBreakPreview" topLeftCell="A57" zoomScaleNormal="70" zoomScaleSheetLayoutView="100" workbookViewId="0">
      <selection activeCell="G62" sqref="G62"/>
    </sheetView>
  </sheetViews>
  <sheetFormatPr defaultRowHeight="14.4" x14ac:dyDescent="0.3"/>
  <cols>
    <col min="2" max="3" width="14.5546875" customWidth="1"/>
    <col min="6" max="6" width="4.44140625" customWidth="1"/>
    <col min="7" max="7" width="40.44140625" customWidth="1"/>
    <col min="8" max="8" width="10.88671875" bestFit="1" customWidth="1"/>
    <col min="9" max="9" width="10.6640625" bestFit="1" customWidth="1"/>
    <col min="10" max="10" width="40.109375" customWidth="1"/>
  </cols>
  <sheetData>
    <row r="1" spans="2:11" ht="15" thickBot="1" x14ac:dyDescent="0.35"/>
    <row r="2" spans="2:11" ht="53.4" customHeight="1" thickBot="1" x14ac:dyDescent="0.35">
      <c r="B2" s="211" t="s">
        <v>0</v>
      </c>
      <c r="C2" s="226"/>
      <c r="D2" s="226"/>
      <c r="E2" s="226"/>
      <c r="F2" s="226"/>
      <c r="G2" s="226"/>
      <c r="H2" s="226"/>
      <c r="I2" s="226"/>
      <c r="J2" s="227"/>
    </row>
    <row r="3" spans="2:11" ht="31.95" customHeight="1" x14ac:dyDescent="0.3">
      <c r="B3" s="197" t="s">
        <v>5</v>
      </c>
      <c r="C3" s="198"/>
      <c r="D3" s="214" t="str">
        <f>'[1]II etap oceny strona tytułow'!D7:H7</f>
        <v>xxxxxxxxxxxxx</v>
      </c>
      <c r="E3" s="215"/>
      <c r="F3" s="215"/>
      <c r="G3" s="215"/>
      <c r="H3" s="215"/>
      <c r="I3" s="215"/>
      <c r="J3" s="216"/>
    </row>
    <row r="4" spans="2:11" ht="31.95" customHeight="1" x14ac:dyDescent="0.3">
      <c r="B4" s="187" t="s">
        <v>6</v>
      </c>
      <c r="C4" s="188"/>
      <c r="D4" s="189" t="str">
        <f>'[1]II etap oceny strona tytułow'!D8:H8</f>
        <v>FENX.01.02-00.00.01-001/23</v>
      </c>
      <c r="E4" s="190"/>
      <c r="F4" s="190"/>
      <c r="G4" s="190"/>
      <c r="H4" s="190"/>
      <c r="I4" s="190"/>
      <c r="J4" s="191"/>
    </row>
    <row r="5" spans="2:11" ht="31.95" customHeight="1" thickBot="1" x14ac:dyDescent="0.35">
      <c r="B5" s="192" t="s">
        <v>7</v>
      </c>
      <c r="C5" s="193"/>
      <c r="D5" s="228" t="str">
        <f>'[1]II etap oceny strona tytułow'!D9:H9</f>
        <v>xxxxxxxxxxxxx</v>
      </c>
      <c r="E5" s="224"/>
      <c r="F5" s="224"/>
      <c r="G5" s="224"/>
      <c r="H5" s="224"/>
      <c r="I5" s="224"/>
      <c r="J5" s="225"/>
    </row>
    <row r="6" spans="2:11" ht="50.25" customHeight="1" thickBot="1" x14ac:dyDescent="0.35">
      <c r="B6" s="294" t="s">
        <v>182</v>
      </c>
      <c r="C6" s="295"/>
      <c r="D6" s="295"/>
      <c r="E6" s="295"/>
      <c r="F6" s="295"/>
      <c r="G6" s="295"/>
      <c r="H6" s="295"/>
      <c r="I6" s="295"/>
      <c r="J6" s="296"/>
    </row>
    <row r="7" spans="2:11" ht="53.25" customHeight="1" thickBot="1" x14ac:dyDescent="0.35">
      <c r="B7" s="96" t="s">
        <v>194</v>
      </c>
      <c r="C7" s="297" t="s">
        <v>186</v>
      </c>
      <c r="D7" s="298"/>
      <c r="E7" s="298"/>
      <c r="F7" s="299"/>
      <c r="G7" s="87" t="s">
        <v>121</v>
      </c>
      <c r="H7" s="87" t="s">
        <v>184</v>
      </c>
      <c r="I7" s="87" t="s">
        <v>185</v>
      </c>
      <c r="J7" s="23" t="s">
        <v>25</v>
      </c>
    </row>
    <row r="8" spans="2:11" ht="27" customHeight="1" x14ac:dyDescent="0.3">
      <c r="B8" s="443">
        <v>1</v>
      </c>
      <c r="C8" s="289" t="s">
        <v>153</v>
      </c>
      <c r="D8" s="289"/>
      <c r="E8" s="289"/>
      <c r="F8" s="289"/>
      <c r="G8" s="289"/>
      <c r="H8" s="289"/>
      <c r="I8" s="289"/>
      <c r="J8" s="434"/>
    </row>
    <row r="9" spans="2:11" ht="161.25" customHeight="1" thickBot="1" x14ac:dyDescent="0.35">
      <c r="B9" s="444"/>
      <c r="C9" s="435" t="s">
        <v>369</v>
      </c>
      <c r="D9" s="291"/>
      <c r="E9" s="291"/>
      <c r="F9" s="291"/>
      <c r="G9" s="85" t="s">
        <v>368</v>
      </c>
      <c r="H9" s="97">
        <v>2</v>
      </c>
      <c r="I9" s="98">
        <v>2</v>
      </c>
      <c r="J9" s="99"/>
    </row>
    <row r="10" spans="2:11" ht="34.950000000000003" customHeight="1" x14ac:dyDescent="0.3">
      <c r="B10" s="443">
        <v>2</v>
      </c>
      <c r="C10" s="289" t="s">
        <v>288</v>
      </c>
      <c r="D10" s="289"/>
      <c r="E10" s="289"/>
      <c r="F10" s="289"/>
      <c r="G10" s="289"/>
      <c r="H10" s="289"/>
      <c r="I10" s="289"/>
      <c r="J10" s="434"/>
    </row>
    <row r="11" spans="2:11" ht="186" customHeight="1" thickBot="1" x14ac:dyDescent="0.35">
      <c r="B11" s="444"/>
      <c r="C11" s="445" t="s">
        <v>289</v>
      </c>
      <c r="D11" s="446"/>
      <c r="E11" s="446"/>
      <c r="F11" s="447"/>
      <c r="G11" s="100" t="s">
        <v>290</v>
      </c>
      <c r="H11" s="97">
        <v>4</v>
      </c>
      <c r="I11" s="97">
        <f>4</f>
        <v>4</v>
      </c>
      <c r="J11" s="101"/>
      <c r="K11" s="102"/>
    </row>
    <row r="12" spans="2:11" x14ac:dyDescent="0.3">
      <c r="B12" s="443">
        <v>3</v>
      </c>
      <c r="C12" s="289" t="s">
        <v>291</v>
      </c>
      <c r="D12" s="289"/>
      <c r="E12" s="289"/>
      <c r="F12" s="289"/>
      <c r="G12" s="289"/>
      <c r="H12" s="289"/>
      <c r="I12" s="289"/>
      <c r="J12" s="434"/>
      <c r="K12" s="102"/>
    </row>
    <row r="13" spans="2:11" ht="319.5" customHeight="1" x14ac:dyDescent="0.3">
      <c r="B13" s="444"/>
      <c r="C13" s="435" t="s">
        <v>292</v>
      </c>
      <c r="D13" s="291"/>
      <c r="E13" s="291"/>
      <c r="F13" s="291"/>
      <c r="G13" s="103" t="s">
        <v>293</v>
      </c>
      <c r="H13" s="104">
        <f>H19+H18+H17+H16+H14+H15</f>
        <v>6</v>
      </c>
      <c r="I13" s="104">
        <v>6</v>
      </c>
      <c r="J13" s="453"/>
      <c r="K13" s="102"/>
    </row>
    <row r="14" spans="2:11" ht="57.75" customHeight="1" x14ac:dyDescent="0.3">
      <c r="B14" s="444"/>
      <c r="C14" s="243" t="s">
        <v>294</v>
      </c>
      <c r="D14" s="244"/>
      <c r="E14" s="244"/>
      <c r="F14" s="245"/>
      <c r="G14" s="85" t="s">
        <v>295</v>
      </c>
      <c r="H14" s="97">
        <v>1</v>
      </c>
      <c r="I14" s="97">
        <v>1</v>
      </c>
      <c r="J14" s="454"/>
      <c r="K14" s="102"/>
    </row>
    <row r="15" spans="2:11" ht="24" x14ac:dyDescent="0.3">
      <c r="B15" s="444"/>
      <c r="C15" s="450" t="s">
        <v>296</v>
      </c>
      <c r="D15" s="451"/>
      <c r="E15" s="451"/>
      <c r="F15" s="452"/>
      <c r="G15" s="85" t="s">
        <v>295</v>
      </c>
      <c r="H15" s="97">
        <v>1</v>
      </c>
      <c r="I15" s="97">
        <v>1</v>
      </c>
      <c r="J15" s="454"/>
      <c r="K15" s="102"/>
    </row>
    <row r="16" spans="2:11" ht="35.25" customHeight="1" x14ac:dyDescent="0.3">
      <c r="B16" s="448"/>
      <c r="C16" s="243" t="s">
        <v>297</v>
      </c>
      <c r="D16" s="244"/>
      <c r="E16" s="244"/>
      <c r="F16" s="245"/>
      <c r="G16" s="85" t="s">
        <v>295</v>
      </c>
      <c r="H16" s="97">
        <v>1</v>
      </c>
      <c r="I16" s="97">
        <v>1</v>
      </c>
      <c r="J16" s="454"/>
      <c r="K16" s="102"/>
    </row>
    <row r="17" spans="2:11" ht="24" x14ac:dyDescent="0.3">
      <c r="B17" s="448"/>
      <c r="C17" s="450" t="s">
        <v>298</v>
      </c>
      <c r="D17" s="451"/>
      <c r="E17" s="451"/>
      <c r="F17" s="452"/>
      <c r="G17" s="85" t="s">
        <v>295</v>
      </c>
      <c r="H17" s="97">
        <v>1</v>
      </c>
      <c r="I17" s="97">
        <v>1</v>
      </c>
      <c r="J17" s="454"/>
      <c r="K17" s="102"/>
    </row>
    <row r="18" spans="2:11" ht="24" x14ac:dyDescent="0.3">
      <c r="B18" s="448"/>
      <c r="C18" s="450" t="s">
        <v>299</v>
      </c>
      <c r="D18" s="451"/>
      <c r="E18" s="451"/>
      <c r="F18" s="452"/>
      <c r="G18" s="85" t="s">
        <v>295</v>
      </c>
      <c r="H18" s="97">
        <v>1</v>
      </c>
      <c r="I18" s="97">
        <v>1</v>
      </c>
      <c r="J18" s="454"/>
      <c r="K18" s="102"/>
    </row>
    <row r="19" spans="2:11" ht="39" customHeight="1" thickBot="1" x14ac:dyDescent="0.35">
      <c r="B19" s="449"/>
      <c r="C19" s="230" t="s">
        <v>300</v>
      </c>
      <c r="D19" s="230"/>
      <c r="E19" s="230"/>
      <c r="F19" s="230"/>
      <c r="G19" s="86" t="s">
        <v>295</v>
      </c>
      <c r="H19" s="105">
        <v>1</v>
      </c>
      <c r="I19" s="105">
        <v>1</v>
      </c>
      <c r="J19" s="455"/>
      <c r="K19" s="102"/>
    </row>
    <row r="20" spans="2:11" ht="19.5" customHeight="1" x14ac:dyDescent="0.3">
      <c r="B20" s="443">
        <v>4</v>
      </c>
      <c r="C20" s="289" t="s">
        <v>172</v>
      </c>
      <c r="D20" s="289"/>
      <c r="E20" s="289"/>
      <c r="F20" s="289"/>
      <c r="G20" s="289"/>
      <c r="H20" s="289"/>
      <c r="I20" s="289"/>
      <c r="J20" s="434"/>
      <c r="K20" s="102"/>
    </row>
    <row r="21" spans="2:11" ht="96.6" thickBot="1" x14ac:dyDescent="0.35">
      <c r="B21" s="444"/>
      <c r="C21" s="445" t="s">
        <v>301</v>
      </c>
      <c r="D21" s="446"/>
      <c r="E21" s="446"/>
      <c r="F21" s="447"/>
      <c r="G21" s="100" t="s">
        <v>302</v>
      </c>
      <c r="H21" s="97">
        <v>3</v>
      </c>
      <c r="I21" s="97">
        <v>3</v>
      </c>
      <c r="J21" s="101"/>
      <c r="K21" s="102"/>
    </row>
    <row r="22" spans="2:11" ht="34.950000000000003" customHeight="1" x14ac:dyDescent="0.3">
      <c r="B22" s="432">
        <v>5</v>
      </c>
      <c r="C22" s="289" t="s">
        <v>303</v>
      </c>
      <c r="D22" s="289"/>
      <c r="E22" s="289"/>
      <c r="F22" s="289"/>
      <c r="G22" s="289"/>
      <c r="H22" s="289"/>
      <c r="I22" s="289"/>
      <c r="J22" s="434"/>
    </row>
    <row r="23" spans="2:11" ht="121.5" customHeight="1" thickBot="1" x14ac:dyDescent="0.35">
      <c r="B23" s="433"/>
      <c r="C23" s="435" t="s">
        <v>304</v>
      </c>
      <c r="D23" s="291"/>
      <c r="E23" s="291"/>
      <c r="F23" s="291"/>
      <c r="G23" s="106" t="s">
        <v>305</v>
      </c>
      <c r="H23" s="97">
        <v>4</v>
      </c>
      <c r="I23" s="97">
        <v>4</v>
      </c>
      <c r="J23" s="17"/>
    </row>
    <row r="24" spans="2:11" ht="21.6" customHeight="1" x14ac:dyDescent="0.3">
      <c r="B24" s="432">
        <v>6</v>
      </c>
      <c r="C24" s="289" t="s">
        <v>306</v>
      </c>
      <c r="D24" s="289"/>
      <c r="E24" s="289"/>
      <c r="F24" s="289"/>
      <c r="G24" s="289"/>
      <c r="H24" s="289"/>
      <c r="I24" s="289"/>
      <c r="J24" s="434"/>
    </row>
    <row r="25" spans="2:11" ht="154.5" customHeight="1" thickBot="1" x14ac:dyDescent="0.35">
      <c r="B25" s="433"/>
      <c r="C25" s="435" t="s">
        <v>307</v>
      </c>
      <c r="D25" s="291"/>
      <c r="E25" s="291"/>
      <c r="F25" s="291"/>
      <c r="G25" s="106" t="s">
        <v>308</v>
      </c>
      <c r="H25" s="97">
        <v>3</v>
      </c>
      <c r="I25" s="97">
        <v>3</v>
      </c>
      <c r="J25" s="17"/>
    </row>
    <row r="26" spans="2:11" x14ac:dyDescent="0.3">
      <c r="B26" s="432">
        <v>7</v>
      </c>
      <c r="C26" s="289" t="s">
        <v>309</v>
      </c>
      <c r="D26" s="289"/>
      <c r="E26" s="289"/>
      <c r="F26" s="289"/>
      <c r="G26" s="289"/>
      <c r="H26" s="289"/>
      <c r="I26" s="289"/>
      <c r="J26" s="434"/>
    </row>
    <row r="27" spans="2:11" ht="165.75" customHeight="1" thickBot="1" x14ac:dyDescent="0.35">
      <c r="B27" s="433"/>
      <c r="C27" s="435" t="s">
        <v>310</v>
      </c>
      <c r="D27" s="291"/>
      <c r="E27" s="291"/>
      <c r="F27" s="291"/>
      <c r="G27" s="106" t="s">
        <v>311</v>
      </c>
      <c r="H27" s="97">
        <v>4</v>
      </c>
      <c r="I27" s="97">
        <v>4</v>
      </c>
      <c r="J27" s="17"/>
    </row>
    <row r="28" spans="2:11" x14ac:dyDescent="0.3">
      <c r="B28" s="432">
        <v>8</v>
      </c>
      <c r="C28" s="289" t="s">
        <v>312</v>
      </c>
      <c r="D28" s="289"/>
      <c r="E28" s="289"/>
      <c r="F28" s="289"/>
      <c r="G28" s="289"/>
      <c r="H28" s="289"/>
      <c r="I28" s="289"/>
      <c r="J28" s="434"/>
    </row>
    <row r="29" spans="2:11" ht="157.5" customHeight="1" thickBot="1" x14ac:dyDescent="0.35">
      <c r="B29" s="433"/>
      <c r="C29" s="435" t="s">
        <v>313</v>
      </c>
      <c r="D29" s="291"/>
      <c r="E29" s="291"/>
      <c r="F29" s="291"/>
      <c r="G29" s="106" t="s">
        <v>314</v>
      </c>
      <c r="H29" s="97">
        <v>2</v>
      </c>
      <c r="I29" s="97">
        <v>2</v>
      </c>
      <c r="J29" s="17"/>
    </row>
    <row r="30" spans="2:11" x14ac:dyDescent="0.3">
      <c r="B30" s="432">
        <v>9</v>
      </c>
      <c r="C30" s="289" t="s">
        <v>187</v>
      </c>
      <c r="D30" s="289"/>
      <c r="E30" s="289"/>
      <c r="F30" s="289"/>
      <c r="G30" s="289"/>
      <c r="H30" s="289"/>
      <c r="I30" s="289"/>
      <c r="J30" s="434"/>
    </row>
    <row r="31" spans="2:11" ht="35.25" customHeight="1" x14ac:dyDescent="0.3">
      <c r="B31" s="436"/>
      <c r="C31" s="437"/>
      <c r="D31" s="438"/>
      <c r="E31" s="438"/>
      <c r="F31" s="439"/>
      <c r="G31" s="107" t="s">
        <v>315</v>
      </c>
      <c r="H31" s="108">
        <f>H32+H33</f>
        <v>20</v>
      </c>
      <c r="I31" s="108">
        <f>I32+I33</f>
        <v>20</v>
      </c>
      <c r="J31" s="440"/>
    </row>
    <row r="32" spans="2:11" ht="60" x14ac:dyDescent="0.3">
      <c r="B32" s="436"/>
      <c r="C32" s="435" t="s">
        <v>316</v>
      </c>
      <c r="D32" s="291"/>
      <c r="E32" s="291"/>
      <c r="F32" s="291"/>
      <c r="G32" s="106" t="s">
        <v>317</v>
      </c>
      <c r="H32" s="97">
        <v>2</v>
      </c>
      <c r="I32" s="97">
        <v>2</v>
      </c>
      <c r="J32" s="441"/>
    </row>
    <row r="33" spans="2:10" ht="108.75" customHeight="1" thickBot="1" x14ac:dyDescent="0.35">
      <c r="B33" s="436"/>
      <c r="C33" s="435" t="s">
        <v>318</v>
      </c>
      <c r="D33" s="291"/>
      <c r="E33" s="291"/>
      <c r="F33" s="291"/>
      <c r="G33" s="109" t="s">
        <v>319</v>
      </c>
      <c r="H33" s="110">
        <v>18</v>
      </c>
      <c r="I33" s="110">
        <v>18</v>
      </c>
      <c r="J33" s="442"/>
    </row>
    <row r="34" spans="2:10" ht="36" customHeight="1" x14ac:dyDescent="0.3">
      <c r="B34" s="432">
        <v>10</v>
      </c>
      <c r="C34" s="289" t="s">
        <v>320</v>
      </c>
      <c r="D34" s="289"/>
      <c r="E34" s="289"/>
      <c r="F34" s="289"/>
      <c r="G34" s="289"/>
      <c r="H34" s="289"/>
      <c r="I34" s="289"/>
      <c r="J34" s="434"/>
    </row>
    <row r="35" spans="2:10" ht="74.25" customHeight="1" thickBot="1" x14ac:dyDescent="0.35">
      <c r="B35" s="433"/>
      <c r="C35" s="435" t="s">
        <v>321</v>
      </c>
      <c r="D35" s="291"/>
      <c r="E35" s="291"/>
      <c r="F35" s="291"/>
      <c r="G35" s="106" t="s">
        <v>322</v>
      </c>
      <c r="H35" s="97">
        <v>2</v>
      </c>
      <c r="I35" s="97">
        <v>2</v>
      </c>
      <c r="J35" s="17"/>
    </row>
    <row r="36" spans="2:10" x14ac:dyDescent="0.3">
      <c r="B36" s="443">
        <v>11</v>
      </c>
      <c r="C36" s="289" t="s">
        <v>323</v>
      </c>
      <c r="D36" s="289"/>
      <c r="E36" s="289"/>
      <c r="F36" s="289"/>
      <c r="G36" s="289"/>
      <c r="H36" s="289"/>
      <c r="I36" s="289"/>
      <c r="J36" s="434"/>
    </row>
    <row r="37" spans="2:10" ht="218.25" customHeight="1" x14ac:dyDescent="0.3">
      <c r="B37" s="444"/>
      <c r="C37" s="435" t="s">
        <v>324</v>
      </c>
      <c r="D37" s="291"/>
      <c r="E37" s="291"/>
      <c r="F37" s="291"/>
      <c r="G37" s="111" t="s">
        <v>325</v>
      </c>
      <c r="H37" s="112">
        <f>H38+H39+H40</f>
        <v>12</v>
      </c>
      <c r="I37" s="112">
        <v>12</v>
      </c>
      <c r="J37" s="453"/>
    </row>
    <row r="38" spans="2:10" ht="40.5" customHeight="1" x14ac:dyDescent="0.3">
      <c r="B38" s="444"/>
      <c r="C38" s="243" t="s">
        <v>326</v>
      </c>
      <c r="D38" s="244"/>
      <c r="E38" s="244"/>
      <c r="F38" s="245"/>
      <c r="G38" s="85" t="s">
        <v>327</v>
      </c>
      <c r="H38" s="97">
        <v>4</v>
      </c>
      <c r="I38" s="97">
        <v>4</v>
      </c>
      <c r="J38" s="454"/>
    </row>
    <row r="39" spans="2:10" ht="98.25" customHeight="1" x14ac:dyDescent="0.3">
      <c r="B39" s="444"/>
      <c r="C39" s="243" t="s">
        <v>328</v>
      </c>
      <c r="D39" s="244"/>
      <c r="E39" s="244"/>
      <c r="F39" s="245"/>
      <c r="G39" s="85" t="s">
        <v>327</v>
      </c>
      <c r="H39" s="97">
        <v>4</v>
      </c>
      <c r="I39" s="97">
        <v>4</v>
      </c>
      <c r="J39" s="454"/>
    </row>
    <row r="40" spans="2:10" ht="30.75" customHeight="1" x14ac:dyDescent="0.3">
      <c r="B40" s="448"/>
      <c r="C40" s="456" t="s">
        <v>329</v>
      </c>
      <c r="D40" s="457"/>
      <c r="E40" s="457"/>
      <c r="F40" s="458"/>
      <c r="G40" s="113" t="s">
        <v>330</v>
      </c>
      <c r="H40" s="112">
        <f>H41+H42+H43</f>
        <v>4</v>
      </c>
      <c r="I40" s="112">
        <v>4</v>
      </c>
      <c r="J40" s="454"/>
    </row>
    <row r="41" spans="2:10" ht="24" x14ac:dyDescent="0.3">
      <c r="B41" s="448"/>
      <c r="C41" s="450" t="s">
        <v>331</v>
      </c>
      <c r="D41" s="451"/>
      <c r="E41" s="451"/>
      <c r="F41" s="452"/>
      <c r="G41" s="114" t="s">
        <v>332</v>
      </c>
      <c r="H41" s="115">
        <v>3</v>
      </c>
      <c r="I41" s="115">
        <v>3</v>
      </c>
      <c r="J41" s="454"/>
    </row>
    <row r="42" spans="2:10" ht="24" x14ac:dyDescent="0.3">
      <c r="B42" s="448"/>
      <c r="C42" s="450" t="s">
        <v>333</v>
      </c>
      <c r="D42" s="451"/>
      <c r="E42" s="451"/>
      <c r="F42" s="452"/>
      <c r="G42" s="114" t="s">
        <v>295</v>
      </c>
      <c r="H42" s="115">
        <v>1</v>
      </c>
      <c r="I42" s="115">
        <v>1</v>
      </c>
      <c r="J42" s="454"/>
    </row>
    <row r="43" spans="2:10" ht="24.75" customHeight="1" thickBot="1" x14ac:dyDescent="0.35">
      <c r="B43" s="448"/>
      <c r="C43" s="230" t="s">
        <v>334</v>
      </c>
      <c r="D43" s="230"/>
      <c r="E43" s="230"/>
      <c r="F43" s="230"/>
      <c r="G43" s="116" t="s">
        <v>335</v>
      </c>
      <c r="H43" s="117">
        <v>0</v>
      </c>
      <c r="I43" s="117">
        <v>0</v>
      </c>
      <c r="J43" s="454"/>
    </row>
    <row r="44" spans="2:10" ht="51.75" customHeight="1" x14ac:dyDescent="0.3">
      <c r="B44" s="432">
        <v>12</v>
      </c>
      <c r="C44" s="289" t="s">
        <v>336</v>
      </c>
      <c r="D44" s="289"/>
      <c r="E44" s="289"/>
      <c r="F44" s="289"/>
      <c r="G44" s="289"/>
      <c r="H44" s="289"/>
      <c r="I44" s="289"/>
      <c r="J44" s="434"/>
    </row>
    <row r="45" spans="2:10" ht="120" customHeight="1" x14ac:dyDescent="0.3">
      <c r="B45" s="436"/>
      <c r="C45" s="435" t="s">
        <v>337</v>
      </c>
      <c r="D45" s="291"/>
      <c r="E45" s="291"/>
      <c r="F45" s="291"/>
      <c r="G45" s="111" t="s">
        <v>325</v>
      </c>
      <c r="H45" s="104">
        <f>H46+H47+H48</f>
        <v>5</v>
      </c>
      <c r="I45" s="104">
        <v>5</v>
      </c>
      <c r="J45" s="17"/>
    </row>
    <row r="46" spans="2:10" ht="24" x14ac:dyDescent="0.3">
      <c r="B46" s="436"/>
      <c r="C46" s="243" t="s">
        <v>338</v>
      </c>
      <c r="D46" s="244"/>
      <c r="E46" s="244"/>
      <c r="F46" s="245"/>
      <c r="G46" s="114" t="s">
        <v>339</v>
      </c>
      <c r="H46" s="115">
        <v>2</v>
      </c>
      <c r="I46" s="115">
        <v>2</v>
      </c>
      <c r="J46" s="20"/>
    </row>
    <row r="47" spans="2:10" ht="24" x14ac:dyDescent="0.3">
      <c r="B47" s="436"/>
      <c r="C47" s="243" t="s">
        <v>340</v>
      </c>
      <c r="D47" s="244"/>
      <c r="E47" s="244"/>
      <c r="F47" s="245"/>
      <c r="G47" s="114" t="s">
        <v>339</v>
      </c>
      <c r="H47" s="115">
        <v>2</v>
      </c>
      <c r="I47" s="115">
        <v>2</v>
      </c>
      <c r="J47" s="20"/>
    </row>
    <row r="48" spans="2:10" ht="143.25" customHeight="1" thickBot="1" x14ac:dyDescent="0.35">
      <c r="B48" s="459"/>
      <c r="C48" s="230" t="s">
        <v>341</v>
      </c>
      <c r="D48" s="230"/>
      <c r="E48" s="230"/>
      <c r="F48" s="230"/>
      <c r="G48" s="114" t="s">
        <v>295</v>
      </c>
      <c r="H48" s="117">
        <v>1</v>
      </c>
      <c r="I48" s="117">
        <v>1</v>
      </c>
      <c r="J48" s="20"/>
    </row>
    <row r="49" spans="2:10" ht="30.75" customHeight="1" x14ac:dyDescent="0.3">
      <c r="B49" s="432">
        <v>13</v>
      </c>
      <c r="C49" s="289" t="s">
        <v>342</v>
      </c>
      <c r="D49" s="289"/>
      <c r="E49" s="289"/>
      <c r="F49" s="289"/>
      <c r="G49" s="289"/>
      <c r="H49" s="289"/>
      <c r="I49" s="289"/>
      <c r="J49" s="434"/>
    </row>
    <row r="50" spans="2:10" ht="234" customHeight="1" thickBot="1" x14ac:dyDescent="0.35">
      <c r="B50" s="433"/>
      <c r="C50" s="435" t="s">
        <v>343</v>
      </c>
      <c r="D50" s="291"/>
      <c r="E50" s="291"/>
      <c r="F50" s="291"/>
      <c r="G50" s="106" t="s">
        <v>344</v>
      </c>
      <c r="H50" s="97">
        <v>4</v>
      </c>
      <c r="I50" s="97">
        <v>4</v>
      </c>
      <c r="J50" s="17"/>
    </row>
    <row r="51" spans="2:10" ht="15" customHeight="1" x14ac:dyDescent="0.3">
      <c r="B51" s="432">
        <v>14</v>
      </c>
      <c r="C51" s="289" t="s">
        <v>345</v>
      </c>
      <c r="D51" s="289"/>
      <c r="E51" s="289"/>
      <c r="F51" s="289"/>
      <c r="G51" s="289"/>
      <c r="H51" s="289"/>
      <c r="I51" s="289"/>
      <c r="J51" s="434"/>
    </row>
    <row r="52" spans="2:10" ht="143.25" customHeight="1" x14ac:dyDescent="0.3">
      <c r="B52" s="436"/>
      <c r="C52" s="435" t="s">
        <v>346</v>
      </c>
      <c r="D52" s="291"/>
      <c r="E52" s="291"/>
      <c r="F52" s="291"/>
      <c r="G52" s="111" t="s">
        <v>325</v>
      </c>
      <c r="H52" s="104">
        <f>H53+H54+H55</f>
        <v>3</v>
      </c>
      <c r="I52" s="104">
        <v>3</v>
      </c>
      <c r="J52" s="17"/>
    </row>
    <row r="53" spans="2:10" ht="24" x14ac:dyDescent="0.3">
      <c r="B53" s="436"/>
      <c r="C53" s="243" t="s">
        <v>347</v>
      </c>
      <c r="D53" s="244"/>
      <c r="E53" s="244"/>
      <c r="F53" s="245"/>
      <c r="G53" s="114" t="s">
        <v>295</v>
      </c>
      <c r="H53" s="115">
        <v>1</v>
      </c>
      <c r="I53" s="115">
        <v>1</v>
      </c>
      <c r="J53" s="20"/>
    </row>
    <row r="54" spans="2:10" ht="21.6" customHeight="1" x14ac:dyDescent="0.3">
      <c r="B54" s="436"/>
      <c r="C54" s="243" t="s">
        <v>348</v>
      </c>
      <c r="D54" s="244"/>
      <c r="E54" s="244"/>
      <c r="F54" s="245"/>
      <c r="G54" s="114" t="s">
        <v>295</v>
      </c>
      <c r="H54" s="115">
        <v>1</v>
      </c>
      <c r="I54" s="115">
        <v>1</v>
      </c>
      <c r="J54" s="20"/>
    </row>
    <row r="55" spans="2:10" ht="28.95" customHeight="1" thickBot="1" x14ac:dyDescent="0.35">
      <c r="B55" s="459"/>
      <c r="C55" s="230" t="s">
        <v>349</v>
      </c>
      <c r="D55" s="230"/>
      <c r="E55" s="230"/>
      <c r="F55" s="230"/>
      <c r="G55" s="114" t="s">
        <v>295</v>
      </c>
      <c r="H55" s="117">
        <v>1</v>
      </c>
      <c r="I55" s="117">
        <v>1</v>
      </c>
      <c r="J55" s="20"/>
    </row>
    <row r="56" spans="2:10" ht="28.95" customHeight="1" x14ac:dyDescent="0.3">
      <c r="B56" s="432">
        <v>15</v>
      </c>
      <c r="C56" s="289" t="s">
        <v>350</v>
      </c>
      <c r="D56" s="289"/>
      <c r="E56" s="289"/>
      <c r="F56" s="289"/>
      <c r="G56" s="289"/>
      <c r="H56" s="289"/>
      <c r="I56" s="289"/>
      <c r="J56" s="434"/>
    </row>
    <row r="57" spans="2:10" ht="240.6" thickBot="1" x14ac:dyDescent="0.35">
      <c r="B57" s="433"/>
      <c r="C57" s="435" t="s">
        <v>351</v>
      </c>
      <c r="D57" s="291"/>
      <c r="E57" s="291"/>
      <c r="F57" s="291"/>
      <c r="G57" s="106" t="s">
        <v>352</v>
      </c>
      <c r="H57" s="97">
        <v>2</v>
      </c>
      <c r="I57" s="97">
        <v>2</v>
      </c>
      <c r="J57" s="17"/>
    </row>
    <row r="58" spans="2:10" ht="28.95" customHeight="1" x14ac:dyDescent="0.3">
      <c r="B58" s="432">
        <v>16</v>
      </c>
      <c r="C58" s="289" t="s">
        <v>353</v>
      </c>
      <c r="D58" s="289"/>
      <c r="E58" s="289"/>
      <c r="F58" s="289"/>
      <c r="G58" s="289"/>
      <c r="H58" s="289"/>
      <c r="I58" s="289"/>
      <c r="J58" s="434"/>
    </row>
    <row r="59" spans="2:10" ht="125.25" customHeight="1" x14ac:dyDescent="0.3">
      <c r="B59" s="433"/>
      <c r="C59" s="435" t="s">
        <v>351</v>
      </c>
      <c r="D59" s="291"/>
      <c r="E59" s="291"/>
      <c r="F59" s="291"/>
      <c r="G59" s="106" t="s">
        <v>354</v>
      </c>
      <c r="H59" s="97">
        <v>2</v>
      </c>
      <c r="I59" s="97">
        <v>2</v>
      </c>
      <c r="J59" s="17"/>
    </row>
    <row r="60" spans="2:10" ht="38.4" customHeight="1" thickBot="1" x14ac:dyDescent="0.35">
      <c r="B60" s="460" t="s">
        <v>137</v>
      </c>
      <c r="C60" s="461"/>
      <c r="D60" s="461"/>
      <c r="E60" s="461"/>
      <c r="F60" s="461"/>
      <c r="G60" s="461"/>
      <c r="H60" s="118">
        <f>H59+H57+H50+H45+H37+H35+H31+H29+H27+H25+H23+H21+H13+H11+H52+H9</f>
        <v>78</v>
      </c>
      <c r="I60" s="118">
        <f>I59+I57+I50+I45+I37+I35+I31+I29+I27+I25+I23+I21+I13+I11+I52+I9</f>
        <v>78</v>
      </c>
      <c r="J60" s="119" t="s">
        <v>355</v>
      </c>
    </row>
  </sheetData>
  <mergeCells count="81">
    <mergeCell ref="B60:G60"/>
    <mergeCell ref="B56:B57"/>
    <mergeCell ref="C56:J56"/>
    <mergeCell ref="C57:F57"/>
    <mergeCell ref="B58:B59"/>
    <mergeCell ref="C58:J58"/>
    <mergeCell ref="C59:F59"/>
    <mergeCell ref="B49:B50"/>
    <mergeCell ref="C49:J49"/>
    <mergeCell ref="C50:F50"/>
    <mergeCell ref="B51:B55"/>
    <mergeCell ref="C51:J51"/>
    <mergeCell ref="C52:F52"/>
    <mergeCell ref="C53:F53"/>
    <mergeCell ref="C54:F54"/>
    <mergeCell ref="C55:F55"/>
    <mergeCell ref="B44:B48"/>
    <mergeCell ref="C44:J44"/>
    <mergeCell ref="C45:F45"/>
    <mergeCell ref="C46:F46"/>
    <mergeCell ref="C47:F47"/>
    <mergeCell ref="C48:F48"/>
    <mergeCell ref="B36:B43"/>
    <mergeCell ref="C36:J36"/>
    <mergeCell ref="C37:F37"/>
    <mergeCell ref="J37:J43"/>
    <mergeCell ref="C38:F38"/>
    <mergeCell ref="C39:F39"/>
    <mergeCell ref="C40:F40"/>
    <mergeCell ref="C41:F41"/>
    <mergeCell ref="C42:F42"/>
    <mergeCell ref="C43:F43"/>
    <mergeCell ref="B26:B27"/>
    <mergeCell ref="C26:J26"/>
    <mergeCell ref="C27:F27"/>
    <mergeCell ref="B28:B29"/>
    <mergeCell ref="C28:J28"/>
    <mergeCell ref="C29:F29"/>
    <mergeCell ref="C25:F25"/>
    <mergeCell ref="C17:F17"/>
    <mergeCell ref="C24:J24"/>
    <mergeCell ref="C15:F15"/>
    <mergeCell ref="C12:J12"/>
    <mergeCell ref="C13:F13"/>
    <mergeCell ref="J13:J19"/>
    <mergeCell ref="C14:F14"/>
    <mergeCell ref="C16:F16"/>
    <mergeCell ref="C18:F18"/>
    <mergeCell ref="C20:J20"/>
    <mergeCell ref="B22:B23"/>
    <mergeCell ref="C22:J22"/>
    <mergeCell ref="C23:F23"/>
    <mergeCell ref="C9:F9"/>
    <mergeCell ref="C19:F19"/>
    <mergeCell ref="C21:F21"/>
    <mergeCell ref="B12:B19"/>
    <mergeCell ref="B24:B25"/>
    <mergeCell ref="B2:J2"/>
    <mergeCell ref="B3:C3"/>
    <mergeCell ref="D3:J3"/>
    <mergeCell ref="B4:C4"/>
    <mergeCell ref="D4:J4"/>
    <mergeCell ref="B10:B11"/>
    <mergeCell ref="C10:J10"/>
    <mergeCell ref="C11:F11"/>
    <mergeCell ref="B5:C5"/>
    <mergeCell ref="D5:J5"/>
    <mergeCell ref="B6:J6"/>
    <mergeCell ref="C7:F7"/>
    <mergeCell ref="B8:B9"/>
    <mergeCell ref="C8:J8"/>
    <mergeCell ref="B20:B21"/>
    <mergeCell ref="B34:B35"/>
    <mergeCell ref="C34:J34"/>
    <mergeCell ref="C35:F35"/>
    <mergeCell ref="B30:B33"/>
    <mergeCell ref="C30:J30"/>
    <mergeCell ref="C31:F31"/>
    <mergeCell ref="J31:J33"/>
    <mergeCell ref="C32:F32"/>
    <mergeCell ref="C33:F33"/>
  </mergeCells>
  <pageMargins left="0.7" right="0.7" top="0.75" bottom="0.75"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8</vt:i4>
      </vt:variant>
    </vt:vector>
  </HeadingPairs>
  <TitlesOfParts>
    <vt:vector size="19" baseType="lpstr">
      <vt:lpstr>I etap oceny strona tytułowa</vt:lpstr>
      <vt:lpstr>etap I oceny - hory - obliga</vt:lpstr>
      <vt:lpstr>etap I oceny - specyfic. oblig.</vt:lpstr>
      <vt:lpstr>II etap oceny strona tytułow</vt:lpstr>
      <vt:lpstr>Etap II oceny -horyz oblig tech</vt:lpstr>
      <vt:lpstr>Etap II oceny -horyz oblig fin</vt:lpstr>
      <vt:lpstr>Etap II oceny -horyz oblig ooś</vt:lpstr>
      <vt:lpstr>etap II oceny - horyzont. rank.</vt:lpstr>
      <vt:lpstr>etap II oceny - specyfik. rank.</vt:lpstr>
      <vt:lpstr>robocze</vt:lpstr>
      <vt:lpstr>Etap II oceny -HZ zbrc robocza</vt:lpstr>
      <vt:lpstr>'etap II oceny - horyzont. rank.'!Obszar_wydruku</vt:lpstr>
      <vt:lpstr>'etap II oceny - specyfik. rank.'!Obszar_wydruku</vt:lpstr>
      <vt:lpstr>'Etap II oceny -horyz oblig fin'!Obszar_wydruku</vt:lpstr>
      <vt:lpstr>'Etap II oceny -horyz oblig ooś'!Obszar_wydruku</vt:lpstr>
      <vt:lpstr>'Etap II oceny -horyz oblig tech'!Obszar_wydruku</vt:lpstr>
      <vt:lpstr>'Etap II oceny -HZ zbrc robocza'!Obszar_wydruku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Suprun Katarzyna</dc:creator>
  <cp:keywords/>
  <dc:description/>
  <cp:lastModifiedBy>Maliszewski Bartłomiej</cp:lastModifiedBy>
  <cp:revision/>
  <cp:lastPrinted>2023-08-17T08:46:17Z</cp:lastPrinted>
  <dcterms:created xsi:type="dcterms:W3CDTF">2023-05-30T11:32:12Z</dcterms:created>
  <dcterms:modified xsi:type="dcterms:W3CDTF">2024-10-18T05:15:19Z</dcterms:modified>
  <cp:category/>
  <cp:contentStatus/>
</cp:coreProperties>
</file>